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2"/>
  <c r="M54"/>
  <c r="M28"/>
  <c r="M18"/>
  <c r="M11" s="1"/>
  <c r="M85" s="1"/>
  <c r="D54"/>
  <c r="D47"/>
  <c r="D38"/>
  <c r="D28"/>
  <c r="D18"/>
  <c r="D11" s="1"/>
  <c r="D12"/>
  <c r="O11" l="1"/>
  <c r="O85" s="1"/>
  <c r="F85"/>
  <c r="L85"/>
  <c r="N85"/>
  <c r="L11" l="1"/>
  <c r="K11" l="1"/>
  <c r="H85"/>
  <c r="I85"/>
  <c r="J85"/>
  <c r="Q18"/>
  <c r="P18"/>
  <c r="O18"/>
  <c r="N18"/>
  <c r="L18"/>
  <c r="Q28"/>
  <c r="P28"/>
  <c r="O28"/>
  <c r="N28"/>
  <c r="L28"/>
  <c r="Q54"/>
  <c r="P54"/>
  <c r="O54"/>
  <c r="N54"/>
  <c r="L54"/>
  <c r="K54"/>
  <c r="K28"/>
  <c r="K18"/>
  <c r="K12"/>
  <c r="J12"/>
  <c r="N11" l="1"/>
  <c r="J54"/>
  <c r="J28"/>
  <c r="J18"/>
  <c r="I18"/>
  <c r="H18"/>
  <c r="G18"/>
  <c r="F18"/>
  <c r="I54"/>
  <c r="Q72"/>
  <c r="P72"/>
  <c r="O72"/>
  <c r="N72"/>
  <c r="L72"/>
  <c r="K72"/>
  <c r="J72"/>
  <c r="I72"/>
  <c r="H72"/>
  <c r="G72"/>
  <c r="F72"/>
  <c r="J11"/>
  <c r="F54"/>
  <c r="H54"/>
  <c r="I12" l="1"/>
  <c r="F12"/>
  <c r="I28"/>
  <c r="I11" l="1"/>
  <c r="H28"/>
  <c r="H11" l="1"/>
  <c r="R19"/>
  <c r="G28"/>
  <c r="G11" l="1"/>
  <c r="G85" s="1"/>
  <c r="R75"/>
  <c r="R72" s="1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K85"/>
  <c r="F69" l="1"/>
  <c r="F64"/>
  <c r="F38"/>
  <c r="F28"/>
  <c r="R12"/>
  <c r="F47" l="1"/>
  <c r="F11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<sst xmlns="http://schemas.openxmlformats.org/spreadsheetml/2006/main" count="194" uniqueCount="103">
  <si>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</si>
  <si>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</si>
  <si>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</si>
  <si>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</si>
  <si>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</si>
  <si>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</si>
  <si>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</si>
  <si>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</si>
  <si>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</si>
  <si>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</si>
  <si>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</si>
  <si>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</si>
  <si>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</si>
  <si>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</si>
  <si>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</si>
  <si>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</si>
  <si>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</si>
  <si>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</si>
  <si>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</si>
  <si>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</si>
  <si>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</si>
  <si>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</si>
  <si>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</si>
  <si>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</si>
  <si>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</si>
  <si>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</si>
  <si>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</si>
  <si>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</si>
  <si>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</si>
  <si>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</si>
  <si>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</si>
  <si>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</si>
  <si>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</si>
  <si>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</si>
  <si>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</si>
  <si>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</si>
  <si>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</si>
  <si>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</si>
  <si>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</si>
  <si>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</si>
  <si>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</si>
  <si>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</si>
  <si>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</si>
  <si>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</si>
  <si>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</si>
  <si>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</si>
  <si>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</si>
  <si>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</si>
  <si>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</si>
  <si>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</si>
  <si>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</si>
  <si>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</si>
  <si>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</si>
  <si>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</si>
  <si>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</si>
  <si>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</si>
  <si>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</si>
  <si>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</si>
  <si>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</si>
  <si>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</si>
  <si>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</si>
  <si>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</si>
  <si>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</si>
  <si>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</si>
  <si>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</si>
  <si>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</si>
  <si>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</si>
  <si>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</si>
  <si>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</si>
  <si>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</si>
  <si>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</si>
  <si>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</si>
  <si>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</si>
  <si>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</si>
  <si>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</si>
  <si>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</si>
  <si>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</si>
  <si>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</si>
  <si>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</si>
  <si>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</si>
  <si>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</si>
  <si>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</si>
  <si>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</si>
  <si>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</si>
  <si>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</si>
  <si>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</si>
  <si>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</si>
  <si>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</si>
  <si>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</si>
  <si>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</si>
  <si>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</si>
  <si>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</si>
  <si>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</si>
  <si>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</si>
  <si>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</si>
  <si>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</si>
  <si>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</si>
  <si>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</si>
  <si>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</si>
  <si>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</si>
  <si>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</si>
  <si>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Año 2023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</si>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</sst>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6" y="245594"/>
          <a:ext cx="1533524" cy="81168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571501</xdr:colOff>
      <xdr:row>1</xdr:row>
      <xdr:rowOff>133350</xdr:rowOff>
    </xdr:from>
    <xdr:to>
      <xdr:col>13</xdr:col>
      <xdr:colOff>812890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6" y="323850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topLeftCell="D1" zoomScale="66" zoomScaleNormal="66" workbookViewId="0">
      <selection activeCell="L92" sqref="L91:L92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106.7109375" customWidth="1"/>
    <col min="4" max="4" width="28.42578125" customWidth="1"/>
    <col min="5" max="5" width="10.425781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1" width="19.5703125" customWidth="1"/>
    <col min="12" max="12" width="19.7109375" customWidth="1"/>
    <col min="13" max="13" width="22" customWidth="1"/>
    <col min="14" max="14" width="19.28515625" customWidth="1"/>
    <col min="15" max="15" width="19.42578125" customWidth="1"/>
    <col min="18" max="18" width="17.85546875" customWidth="1"/>
  </cols>
  <sheetData>
    <row r="3" spans="3:19" ht="28.5" customHeight="1">
      <c r="C3" s="30" t="s">
        <v>100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3:19" ht="21" customHeight="1">
      <c r="C4" s="32" t="s">
        <v>102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3:19" ht="15.75">
      <c r="C5" s="37" t="s">
        <v>101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3:19" ht="15.75" customHeight="1">
      <c r="C6" s="39" t="s">
        <v>94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3:19" ht="15.75" customHeight="1">
      <c r="C7" s="26" t="s">
        <v>79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9" spans="3:19" ht="25.5" customHeight="1">
      <c r="C9" s="34" t="s">
        <v>66</v>
      </c>
      <c r="D9" s="35" t="s">
        <v>96</v>
      </c>
      <c r="E9" s="35" t="s">
        <v>95</v>
      </c>
      <c r="F9" s="27" t="s">
        <v>93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9"/>
    </row>
    <row r="10" spans="3:19">
      <c r="C10" s="34"/>
      <c r="D10" s="36"/>
      <c r="E10" s="36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309923810.74000001</v>
      </c>
      <c r="E11" s="2"/>
      <c r="F11" s="23">
        <f t="shared" ref="F11:O11" si="0">F12+F18+F28+F38+F47+F54+F64+F69+F72</f>
        <v>3384440.4000000004</v>
      </c>
      <c r="G11" s="23">
        <f t="shared" si="0"/>
        <v>2966115.85</v>
      </c>
      <c r="H11" s="23">
        <f t="shared" si="0"/>
        <v>4160676.49</v>
      </c>
      <c r="I11" s="23">
        <f t="shared" si="0"/>
        <v>6808594.9999999991</v>
      </c>
      <c r="J11" s="23">
        <f t="shared" si="0"/>
        <v>3503395.1700000004</v>
      </c>
      <c r="K11" s="23">
        <f t="shared" si="0"/>
        <v>3565899.81</v>
      </c>
      <c r="L11" s="23">
        <f t="shared" si="0"/>
        <v>3680294.4800000004</v>
      </c>
      <c r="M11" s="23">
        <f t="shared" si="0"/>
        <v>4033958.6500000004</v>
      </c>
      <c r="N11" s="23">
        <f t="shared" si="0"/>
        <v>5177128.5900000008</v>
      </c>
      <c r="O11" s="23">
        <f t="shared" si="0"/>
        <v>5894957.9500000002</v>
      </c>
      <c r="P11" s="2"/>
      <c r="Q11" s="2"/>
      <c r="R11" s="2"/>
    </row>
    <row r="12" spans="3:19" ht="18.75">
      <c r="C12" s="3" t="s">
        <v>1</v>
      </c>
      <c r="D12" s="19">
        <f>SUM(D13:D17)</f>
        <v>282842620.74000001</v>
      </c>
      <c r="E12" s="4"/>
      <c r="F12" s="22">
        <f>SUM(F13:G17)</f>
        <v>0</v>
      </c>
      <c r="I12" s="22">
        <f>SUM(I13:J17)</f>
        <v>1215320.42</v>
      </c>
      <c r="J12" s="22">
        <f>SUM(J13:K17)</f>
        <v>0</v>
      </c>
      <c r="K12" s="22">
        <f>SUM(K13:L17)</f>
        <v>0</v>
      </c>
      <c r="R12" s="21">
        <f>SUM(F12:Q12)</f>
        <v>1215320.42</v>
      </c>
    </row>
    <row r="13" spans="3:19">
      <c r="C13" s="5" t="s">
        <v>2</v>
      </c>
      <c r="D13" s="6">
        <v>259377803.75999999</v>
      </c>
      <c r="E13" s="6"/>
      <c r="F13" s="20"/>
      <c r="R13" s="21">
        <f t="shared" ref="R13:R17" si="1">SUM(F13:Q13)</f>
        <v>0</v>
      </c>
    </row>
    <row r="14" spans="3:19">
      <c r="C14" s="5" t="s">
        <v>3</v>
      </c>
      <c r="D14" s="6">
        <v>21614816.98</v>
      </c>
      <c r="E14" s="6"/>
      <c r="G14" s="11"/>
      <c r="R14" s="21">
        <f t="shared" si="1"/>
        <v>0</v>
      </c>
    </row>
    <row r="15" spans="3:19">
      <c r="C15" s="5" t="s">
        <v>4</v>
      </c>
      <c r="D15" s="6"/>
      <c r="E15" s="6"/>
      <c r="R15" s="21">
        <f t="shared" si="1"/>
        <v>0</v>
      </c>
      <c r="S15" s="13"/>
    </row>
    <row r="16" spans="3:19">
      <c r="C16" s="5" t="s">
        <v>5</v>
      </c>
      <c r="D16" s="6">
        <v>1850000</v>
      </c>
      <c r="E16" s="6"/>
      <c r="I16">
        <v>1215320.42</v>
      </c>
      <c r="N16" s="20">
        <v>1188587.28</v>
      </c>
      <c r="R16" s="21">
        <f t="shared" si="1"/>
        <v>2403907.7000000002</v>
      </c>
    </row>
    <row r="17" spans="3:18" ht="15.75">
      <c r="C17" s="5" t="s">
        <v>6</v>
      </c>
      <c r="D17" s="6"/>
      <c r="E17" s="6"/>
      <c r="J17" s="22"/>
      <c r="R17" s="21">
        <f t="shared" si="1"/>
        <v>0</v>
      </c>
    </row>
    <row r="18" spans="3:18" ht="18.75">
      <c r="C18" s="3" t="s">
        <v>7</v>
      </c>
      <c r="D18" s="19">
        <f>SUM(D19:D27)</f>
        <v>2589226.9500000002</v>
      </c>
      <c r="E18" s="4"/>
      <c r="F18" s="22">
        <f t="shared" ref="F18:K18" si="2">SUM(F19:F27)</f>
        <v>282389.62</v>
      </c>
      <c r="G18" s="22">
        <f t="shared" si="2"/>
        <v>278858.09999999998</v>
      </c>
      <c r="H18" s="22">
        <f t="shared" si="2"/>
        <v>118734.2</v>
      </c>
      <c r="I18" s="22">
        <f t="shared" si="2"/>
        <v>479637.25</v>
      </c>
      <c r="J18" s="22">
        <f t="shared" si="2"/>
        <v>916391.93</v>
      </c>
      <c r="K18" s="22">
        <f t="shared" si="2"/>
        <v>610248.55000000005</v>
      </c>
      <c r="L18" s="22">
        <f t="shared" ref="L18:Q18" si="3">SUM(L19:L27)</f>
        <v>591631.4</v>
      </c>
      <c r="M18" s="22">
        <f t="shared" si="3"/>
        <v>751316.32000000007</v>
      </c>
      <c r="N18" s="22">
        <f t="shared" si="3"/>
        <v>346541.95</v>
      </c>
      <c r="O18" s="22">
        <f t="shared" si="3"/>
        <v>675230.41</v>
      </c>
      <c r="P18" s="22">
        <f t="shared" si="3"/>
        <v>0</v>
      </c>
      <c r="Q18" s="22">
        <f t="shared" si="3"/>
        <v>0</v>
      </c>
      <c r="R18" s="21"/>
    </row>
    <row r="19" spans="3:18">
      <c r="C19" s="5" t="s">
        <v>8</v>
      </c>
      <c r="D19" s="6">
        <v>512232</v>
      </c>
      <c r="E19" s="6"/>
      <c r="F19" s="20">
        <v>116957.12</v>
      </c>
      <c r="G19" s="20">
        <v>111015.5</v>
      </c>
      <c r="I19">
        <v>191513.33</v>
      </c>
      <c r="J19" s="20">
        <v>222656.56</v>
      </c>
      <c r="K19" s="20">
        <v>147602.92000000001</v>
      </c>
      <c r="L19" s="20">
        <v>151884.92000000001</v>
      </c>
      <c r="M19" s="20">
        <v>206014.92</v>
      </c>
      <c r="N19" s="20">
        <v>155458.35</v>
      </c>
      <c r="O19" s="20">
        <v>149008.82</v>
      </c>
      <c r="R19" s="21">
        <f>SUM(F19:Q19)</f>
        <v>1452112.4400000002</v>
      </c>
    </row>
    <row r="20" spans="3:18">
      <c r="C20" s="5" t="s">
        <v>9</v>
      </c>
      <c r="D20" s="6">
        <v>850650</v>
      </c>
      <c r="E20" s="6"/>
      <c r="F20" s="20">
        <v>154432.5</v>
      </c>
      <c r="G20" s="20">
        <v>74871</v>
      </c>
      <c r="H20" s="20">
        <v>63130</v>
      </c>
      <c r="I20" s="20">
        <v>81803.5</v>
      </c>
      <c r="J20" s="20">
        <v>212341</v>
      </c>
      <c r="K20" s="20">
        <v>160863.5</v>
      </c>
      <c r="L20" s="20">
        <v>235882</v>
      </c>
      <c r="M20" s="20">
        <v>216801.4</v>
      </c>
      <c r="N20" s="20">
        <v>119793.60000000001</v>
      </c>
      <c r="O20" s="20">
        <v>267742.59000000003</v>
      </c>
      <c r="R20" s="21">
        <f>SUM(F20:Q20)</f>
        <v>1587661.09</v>
      </c>
    </row>
    <row r="21" spans="3:18">
      <c r="C21" s="5" t="s">
        <v>10</v>
      </c>
      <c r="D21" s="6"/>
      <c r="E21" s="6"/>
      <c r="F21" s="20"/>
      <c r="G21" s="20"/>
      <c r="H21" s="20"/>
      <c r="J21" s="20"/>
      <c r="N21" s="20"/>
    </row>
    <row r="22" spans="3:18">
      <c r="C22" s="5" t="s">
        <v>11</v>
      </c>
      <c r="D22" s="6">
        <v>72000</v>
      </c>
      <c r="E22" s="6"/>
      <c r="F22" s="20">
        <v>6000</v>
      </c>
      <c r="G22" s="20">
        <v>12000</v>
      </c>
      <c r="H22" s="20">
        <v>7000</v>
      </c>
      <c r="I22" s="20">
        <v>17000</v>
      </c>
      <c r="J22" s="20">
        <v>24000</v>
      </c>
      <c r="K22" s="20">
        <v>17000</v>
      </c>
      <c r="L22" s="20">
        <v>14000</v>
      </c>
      <c r="N22" s="20">
        <v>12000</v>
      </c>
      <c r="O22" s="20">
        <v>12000</v>
      </c>
      <c r="R22" s="21">
        <f>SUM(F22:Q22)</f>
        <v>121000</v>
      </c>
    </row>
    <row r="23" spans="3:18">
      <c r="C23" s="5" t="s">
        <v>12</v>
      </c>
      <c r="D23" s="6"/>
      <c r="E23" s="6"/>
      <c r="F23" s="20"/>
      <c r="G23" s="20"/>
      <c r="H23" s="20"/>
      <c r="I23">
        <v>42254.03</v>
      </c>
      <c r="J23" s="20">
        <v>34310.269999999997</v>
      </c>
      <c r="L23" s="20">
        <v>66004.479999999996</v>
      </c>
      <c r="M23" s="20">
        <v>32450</v>
      </c>
      <c r="N23" s="20"/>
    </row>
    <row r="24" spans="3:18">
      <c r="C24" s="5" t="s">
        <v>13</v>
      </c>
      <c r="D24" s="6"/>
      <c r="E24" s="6"/>
      <c r="F24" s="20"/>
      <c r="G24" s="20"/>
      <c r="H24" s="20"/>
      <c r="J24" s="20"/>
      <c r="N24" s="20"/>
    </row>
    <row r="25" spans="3:18">
      <c r="C25" s="5" t="s">
        <v>14</v>
      </c>
      <c r="D25" s="6">
        <v>80000</v>
      </c>
      <c r="E25" s="6"/>
      <c r="F25" s="20">
        <v>0</v>
      </c>
      <c r="G25" s="20">
        <v>21440.6</v>
      </c>
      <c r="H25" s="20"/>
      <c r="I25">
        <v>147066.39000000001</v>
      </c>
      <c r="J25" s="20">
        <v>368177.7</v>
      </c>
      <c r="K25" s="20">
        <v>219536.98</v>
      </c>
      <c r="L25" s="20">
        <v>90860</v>
      </c>
      <c r="M25" s="20">
        <v>296050</v>
      </c>
      <c r="N25" s="20">
        <v>59290</v>
      </c>
      <c r="O25" s="20">
        <v>166876</v>
      </c>
      <c r="R25" s="21">
        <f>SUM(F25:Q25)</f>
        <v>1369297.67</v>
      </c>
    </row>
    <row r="26" spans="3:18">
      <c r="C26" s="5" t="s">
        <v>15</v>
      </c>
      <c r="D26" s="6">
        <v>756844.95</v>
      </c>
      <c r="E26" s="6"/>
      <c r="F26" s="20">
        <v>0</v>
      </c>
      <c r="G26" s="20"/>
      <c r="H26" s="20">
        <v>48604.2</v>
      </c>
      <c r="J26" s="20"/>
      <c r="O26">
        <v>47153</v>
      </c>
      <c r="R26" s="21">
        <f>SUM(F26:Q26)</f>
        <v>95757.2</v>
      </c>
    </row>
    <row r="27" spans="3:18">
      <c r="C27" s="5" t="s">
        <v>16</v>
      </c>
      <c r="D27" s="6">
        <v>317500</v>
      </c>
      <c r="E27" s="6"/>
      <c r="F27" s="20">
        <v>5000</v>
      </c>
      <c r="G27" s="20">
        <v>59531</v>
      </c>
      <c r="H27" s="20"/>
      <c r="J27" s="20">
        <v>54906.400000000001</v>
      </c>
      <c r="K27" s="20">
        <v>65245.15</v>
      </c>
      <c r="L27" s="20">
        <v>33000</v>
      </c>
      <c r="O27" s="20">
        <v>32450</v>
      </c>
      <c r="R27" s="21">
        <f>SUM(F27:Q27)</f>
        <v>250132.55</v>
      </c>
    </row>
    <row r="28" spans="3:18" ht="18.75">
      <c r="C28" s="3" t="s">
        <v>17</v>
      </c>
      <c r="D28" s="19">
        <f>SUM(D29:D37)</f>
        <v>22152637.050000001</v>
      </c>
      <c r="E28" s="4"/>
      <c r="F28" s="22">
        <f>SUM(F29:G37)</f>
        <v>2993673.08</v>
      </c>
      <c r="G28" s="22">
        <f>SUM(G29:H37)</f>
        <v>2682179.48</v>
      </c>
      <c r="H28" s="22">
        <f>SUM(H29:I37)</f>
        <v>3935604.49</v>
      </c>
      <c r="I28" s="22">
        <f>SUM(I29:J37)</f>
        <v>5102897.2699999996</v>
      </c>
      <c r="J28" s="22">
        <f>SUM(J29:J37)</f>
        <v>2368106.8200000003</v>
      </c>
      <c r="K28" s="22">
        <f>SUM(K29:K37)</f>
        <v>2892912.37</v>
      </c>
      <c r="L28" s="22">
        <f t="shared" ref="L28:Q28" si="4">SUM(L29:L37)</f>
        <v>3081504.1500000004</v>
      </c>
      <c r="M28" s="22">
        <f t="shared" si="4"/>
        <v>3274546.99</v>
      </c>
      <c r="N28" s="22">
        <f t="shared" si="4"/>
        <v>4821820.1400000006</v>
      </c>
      <c r="O28" s="22">
        <f t="shared" si="4"/>
        <v>5207934.16</v>
      </c>
      <c r="P28" s="22">
        <f t="shared" si="4"/>
        <v>0</v>
      </c>
      <c r="Q28" s="22">
        <f t="shared" si="4"/>
        <v>0</v>
      </c>
    </row>
    <row r="29" spans="3:18">
      <c r="C29" s="5" t="s">
        <v>18</v>
      </c>
      <c r="D29" s="6">
        <v>1211132.8600000001</v>
      </c>
      <c r="E29" s="6"/>
      <c r="F29" s="20">
        <v>247413.38</v>
      </c>
      <c r="G29" s="20">
        <v>289688.63</v>
      </c>
      <c r="H29" s="20">
        <v>323299.42</v>
      </c>
      <c r="I29" s="20">
        <v>306192.92</v>
      </c>
      <c r="J29" s="20">
        <v>282154.08</v>
      </c>
      <c r="K29" s="20">
        <v>259737.74</v>
      </c>
      <c r="L29" s="20">
        <v>330693.56</v>
      </c>
      <c r="M29" s="20">
        <v>405826.4</v>
      </c>
      <c r="N29" s="20">
        <v>2631640.12</v>
      </c>
      <c r="O29" s="20">
        <v>558085.01</v>
      </c>
      <c r="R29" s="21">
        <f>SUM(F29:Q29)</f>
        <v>5634731.2599999998</v>
      </c>
    </row>
    <row r="30" spans="3:18">
      <c r="C30" s="5" t="s">
        <v>19</v>
      </c>
      <c r="D30" s="6">
        <v>260000</v>
      </c>
      <c r="E30" s="6"/>
      <c r="F30" s="20">
        <v>75640</v>
      </c>
      <c r="G30" s="20"/>
      <c r="H30" s="20">
        <v>61655</v>
      </c>
      <c r="I30">
        <v>99668.7</v>
      </c>
      <c r="J30" s="20"/>
      <c r="L30" s="20">
        <v>201898</v>
      </c>
      <c r="N30" s="20"/>
      <c r="R30" s="21">
        <f>SUM(F30:Q30)</f>
        <v>438861.7</v>
      </c>
    </row>
    <row r="31" spans="3:18">
      <c r="C31" s="5" t="s">
        <v>20</v>
      </c>
      <c r="D31" s="6"/>
      <c r="E31" s="6"/>
      <c r="F31" s="20"/>
      <c r="G31" s="20"/>
      <c r="J31" s="20"/>
      <c r="N31" s="20"/>
    </row>
    <row r="32" spans="3:18">
      <c r="C32" s="5" t="s">
        <v>21</v>
      </c>
      <c r="D32" s="6">
        <v>5050572.3899999997</v>
      </c>
      <c r="E32" s="6"/>
      <c r="F32" s="20">
        <v>155018</v>
      </c>
      <c r="G32" s="20">
        <v>352761.5</v>
      </c>
      <c r="H32" s="20">
        <v>328536.46000000002</v>
      </c>
      <c r="I32" s="20">
        <v>646257</v>
      </c>
      <c r="J32" s="20">
        <v>488702</v>
      </c>
      <c r="K32" s="20">
        <v>1229163.6599999999</v>
      </c>
      <c r="L32" s="20">
        <v>814770.79</v>
      </c>
      <c r="M32" s="20">
        <v>601087.6</v>
      </c>
      <c r="N32" s="20">
        <v>800445.2</v>
      </c>
      <c r="O32" s="20">
        <v>985451.6</v>
      </c>
      <c r="R32" s="21">
        <f>SUM(F32:Q32)</f>
        <v>6402193.8099999996</v>
      </c>
    </row>
    <row r="33" spans="3:18">
      <c r="C33" s="5" t="s">
        <v>22</v>
      </c>
      <c r="D33" s="6"/>
      <c r="E33" s="6"/>
      <c r="G33" s="20"/>
      <c r="H33" s="20"/>
      <c r="J33" s="20"/>
      <c r="K33" s="20">
        <v>72780.06</v>
      </c>
      <c r="N33" s="20"/>
    </row>
    <row r="34" spans="3:18">
      <c r="C34" s="5" t="s">
        <v>23</v>
      </c>
      <c r="D34" s="6">
        <v>90200</v>
      </c>
      <c r="E34" s="6"/>
      <c r="F34" s="20">
        <v>0</v>
      </c>
      <c r="G34" s="20"/>
      <c r="H34" s="20"/>
      <c r="I34" s="20">
        <v>42040</v>
      </c>
      <c r="J34" s="20"/>
      <c r="N34" s="20">
        <v>480</v>
      </c>
      <c r="R34" s="21">
        <f>SUM(F34:Q34)</f>
        <v>42520</v>
      </c>
    </row>
    <row r="35" spans="3:18">
      <c r="C35" s="5" t="s">
        <v>24</v>
      </c>
      <c r="D35" s="6">
        <v>5531559</v>
      </c>
      <c r="E35" s="6"/>
      <c r="F35">
        <v>276829.09999999998</v>
      </c>
      <c r="G35" s="20">
        <v>424318.77</v>
      </c>
      <c r="H35" s="20">
        <v>229190</v>
      </c>
      <c r="I35">
        <v>677017.29</v>
      </c>
      <c r="J35" s="20">
        <v>477772.26</v>
      </c>
      <c r="K35" s="20">
        <v>667870.88</v>
      </c>
      <c r="L35" s="20">
        <v>659026.19999999995</v>
      </c>
      <c r="M35" s="20">
        <v>856058.62</v>
      </c>
      <c r="N35" s="20">
        <v>486210.16</v>
      </c>
      <c r="O35" s="20">
        <v>1386767.67</v>
      </c>
      <c r="R35">
        <f>SUM(F35:Q35)</f>
        <v>6141060.9500000002</v>
      </c>
    </row>
    <row r="36" spans="3:18">
      <c r="C36" s="5" t="s">
        <v>25</v>
      </c>
      <c r="D36" s="6"/>
      <c r="E36" s="6"/>
      <c r="F36" s="20">
        <v>0</v>
      </c>
      <c r="G36" s="20"/>
      <c r="H36" s="20"/>
      <c r="J36" s="20"/>
      <c r="N36" s="20"/>
      <c r="R36" s="21">
        <f>SUM(F36:Q36)</f>
        <v>0</v>
      </c>
    </row>
    <row r="37" spans="3:18">
      <c r="C37" s="5" t="s">
        <v>26</v>
      </c>
      <c r="D37" s="6">
        <v>10009172.800000001</v>
      </c>
      <c r="E37" s="6"/>
      <c r="F37" s="20">
        <v>757407.16</v>
      </c>
      <c r="G37" s="20">
        <v>414596.54</v>
      </c>
      <c r="H37" s="20">
        <v>258133.16</v>
      </c>
      <c r="I37" s="20">
        <v>963614.54</v>
      </c>
      <c r="J37" s="20">
        <v>1119478.48</v>
      </c>
      <c r="K37" s="20">
        <v>663360.03</v>
      </c>
      <c r="L37" s="20">
        <v>1075115.6000000001</v>
      </c>
      <c r="M37" s="20">
        <v>1411574.37</v>
      </c>
      <c r="N37" s="20">
        <v>903044.66</v>
      </c>
      <c r="O37" s="20">
        <v>2277629.88</v>
      </c>
      <c r="R37" s="21">
        <f>SUM(F37:Q37)</f>
        <v>9843954.4199999999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</row>
    <row r="39" spans="3:18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>
      <c r="C54" s="3" t="s">
        <v>43</v>
      </c>
      <c r="D54" s="19">
        <f>SUM(D55:D63)</f>
        <v>2339326</v>
      </c>
      <c r="E54" s="4"/>
      <c r="F54" s="22">
        <f>SUM(F55)</f>
        <v>103000</v>
      </c>
      <c r="H54" s="22">
        <f>SUM(H55)</f>
        <v>106337.8</v>
      </c>
      <c r="I54" s="22">
        <f>SUM(I55)</f>
        <v>0</v>
      </c>
      <c r="J54" s="22">
        <f>SUM(J55:J63)</f>
        <v>210075.14</v>
      </c>
      <c r="K54" s="22">
        <f>SUM(K55:K63)</f>
        <v>59760</v>
      </c>
      <c r="L54" s="22">
        <f t="shared" ref="L54:Q54" si="6">SUM(L55:L63)</f>
        <v>7158.93</v>
      </c>
      <c r="M54" s="22">
        <f t="shared" si="6"/>
        <v>0</v>
      </c>
      <c r="N54" s="22">
        <f t="shared" si="6"/>
        <v>8766.5</v>
      </c>
      <c r="O54" s="22">
        <f t="shared" si="6"/>
        <v>0</v>
      </c>
      <c r="P54" s="22">
        <f t="shared" si="6"/>
        <v>0</v>
      </c>
      <c r="Q54" s="22">
        <f t="shared" si="6"/>
        <v>0</v>
      </c>
    </row>
    <row r="55" spans="3:18">
      <c r="C55" s="5" t="s">
        <v>44</v>
      </c>
      <c r="D55" s="6">
        <v>860350</v>
      </c>
      <c r="E55" s="6"/>
      <c r="F55" s="20">
        <v>103000</v>
      </c>
      <c r="H55" s="20">
        <v>106337.8</v>
      </c>
      <c r="J55" s="20">
        <v>210075.14</v>
      </c>
      <c r="K55" s="20">
        <v>59760</v>
      </c>
      <c r="L55" s="20">
        <v>7158.93</v>
      </c>
      <c r="N55" s="20">
        <v>8766.5</v>
      </c>
      <c r="R55" s="21">
        <f t="shared" ref="R55:R63" si="7">SUM(F55:Q55)</f>
        <v>495098.37</v>
      </c>
    </row>
    <row r="56" spans="3:18">
      <c r="C56" s="5" t="s">
        <v>45</v>
      </c>
      <c r="D56" s="6">
        <v>186706</v>
      </c>
      <c r="E56" s="6"/>
      <c r="F56" s="20">
        <v>0</v>
      </c>
      <c r="R56" s="21">
        <f t="shared" si="7"/>
        <v>0</v>
      </c>
    </row>
    <row r="57" spans="3:18">
      <c r="C57" s="5" t="s">
        <v>46</v>
      </c>
      <c r="D57" s="6">
        <v>405600</v>
      </c>
      <c r="E57" s="6"/>
      <c r="F57" s="20">
        <v>0</v>
      </c>
      <c r="R57" s="21">
        <f t="shared" si="7"/>
        <v>0</v>
      </c>
    </row>
    <row r="58" spans="3:18">
      <c r="C58" s="5" t="s">
        <v>47</v>
      </c>
      <c r="D58" s="6">
        <v>80000</v>
      </c>
      <c r="E58" s="6"/>
      <c r="F58" s="20">
        <v>0</v>
      </c>
      <c r="R58" s="21">
        <f t="shared" si="7"/>
        <v>0</v>
      </c>
    </row>
    <row r="59" spans="3:18">
      <c r="C59" s="5" t="s">
        <v>48</v>
      </c>
      <c r="D59" s="6">
        <v>178000</v>
      </c>
      <c r="E59" s="6"/>
      <c r="F59" s="20">
        <v>0</v>
      </c>
      <c r="R59" s="21">
        <f t="shared" si="7"/>
        <v>0</v>
      </c>
    </row>
    <row r="60" spans="3:18">
      <c r="C60" s="5" t="s">
        <v>49</v>
      </c>
      <c r="D60" s="6">
        <v>628670</v>
      </c>
      <c r="E60" s="6"/>
      <c r="F60" s="20">
        <v>0</v>
      </c>
      <c r="R60" s="21">
        <f t="shared" si="7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>
      <c r="C64" s="3" t="s">
        <v>53</v>
      </c>
      <c r="D64" s="4"/>
      <c r="E64" s="4"/>
      <c r="F64" s="22">
        <f>SUM(F65:G68)</f>
        <v>0</v>
      </c>
    </row>
    <row r="65" spans="3:18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>
      <c r="C69" s="3" t="s">
        <v>58</v>
      </c>
      <c r="D69" s="4"/>
      <c r="E69" s="4"/>
      <c r="F69" s="22">
        <f>SUM(F70:G71)</f>
        <v>0</v>
      </c>
    </row>
    <row r="70" spans="3:18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>
      <c r="C72" s="3" t="s">
        <v>61</v>
      </c>
      <c r="D72" s="4"/>
      <c r="E72" s="4"/>
      <c r="F72" s="22">
        <f t="shared" ref="F72:R72" si="8">SUM(F73:F75)</f>
        <v>5377.7</v>
      </c>
      <c r="G72" s="22">
        <f t="shared" si="8"/>
        <v>5078.2700000000004</v>
      </c>
      <c r="H72" s="22">
        <f t="shared" si="8"/>
        <v>0</v>
      </c>
      <c r="I72" s="22">
        <f t="shared" si="8"/>
        <v>10740.06</v>
      </c>
      <c r="J72" s="22">
        <f t="shared" si="8"/>
        <v>8821.2800000000007</v>
      </c>
      <c r="K72" s="22">
        <f t="shared" si="8"/>
        <v>2978.89</v>
      </c>
      <c r="L72" s="22">
        <f t="shared" si="8"/>
        <v>0</v>
      </c>
      <c r="M72" s="22">
        <f t="shared" si="8"/>
        <v>8095.34</v>
      </c>
      <c r="N72" s="22">
        <f t="shared" si="8"/>
        <v>0</v>
      </c>
      <c r="O72" s="22">
        <f t="shared" si="8"/>
        <v>11793.38</v>
      </c>
      <c r="P72" s="22">
        <f t="shared" si="8"/>
        <v>0</v>
      </c>
      <c r="Q72" s="22">
        <f t="shared" si="8"/>
        <v>0</v>
      </c>
      <c r="R72" s="22">
        <f t="shared" si="8"/>
        <v>52884.919999999991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20">
        <v>5377.7</v>
      </c>
      <c r="G75">
        <v>5078.2700000000004</v>
      </c>
      <c r="I75" s="20">
        <v>10740.06</v>
      </c>
      <c r="J75">
        <v>8821.2800000000007</v>
      </c>
      <c r="K75">
        <v>2978.89</v>
      </c>
      <c r="M75" s="20">
        <v>8095.34</v>
      </c>
      <c r="O75">
        <v>11793.38</v>
      </c>
      <c r="R75" s="21">
        <f>SUM(F75:Q75)</f>
        <v>52884.919999999991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24" t="s">
        <v>65</v>
      </c>
      <c r="D85" s="8">
        <v>309923810.69999999</v>
      </c>
      <c r="E85" s="8"/>
      <c r="F85" s="25">
        <f>F76+F11</f>
        <v>3384440.4000000004</v>
      </c>
      <c r="G85" s="8">
        <f t="shared" ref="G85:R85" si="9">G76+G11</f>
        <v>2966115.85</v>
      </c>
      <c r="H85" s="8">
        <f>H76+H11</f>
        <v>4160676.49</v>
      </c>
      <c r="I85" s="8">
        <f>I76+I11</f>
        <v>6808594.9999999991</v>
      </c>
      <c r="J85" s="8">
        <f>J76+J11</f>
        <v>3503395.1700000004</v>
      </c>
      <c r="K85" s="8">
        <f t="shared" si="9"/>
        <v>3565899.81</v>
      </c>
      <c r="L85" s="8">
        <f>L76+L11</f>
        <v>3680294.4800000004</v>
      </c>
      <c r="M85" s="8">
        <f t="shared" ref="M85" si="10">M76+M11</f>
        <v>4033958.6500000004</v>
      </c>
      <c r="N85" s="8">
        <f>N76+N11</f>
        <v>5177128.5900000008</v>
      </c>
      <c r="O85" s="8">
        <f t="shared" si="9"/>
        <v>5894957.9500000002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9" spans="3:18" ht="15.75" thickBot="1"/>
    <row r="90" spans="3:18" ht="15.75" thickBot="1">
      <c r="C90" s="18" t="s">
        <v>97</v>
      </c>
    </row>
    <row r="91" spans="3:18" ht="30.75" thickBot="1">
      <c r="C91" s="16" t="s">
        <v>98</v>
      </c>
    </row>
    <row r="92" spans="3:18" ht="45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0" t="s">
        <v>78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3:17" ht="21" customHeight="1">
      <c r="C4" s="32" t="s">
        <v>67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3:17" ht="15.75">
      <c r="C5" s="37" t="s">
        <v>68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3:17" ht="15.75" customHeight="1">
      <c r="C6" s="39" t="s">
        <v>94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3:17" ht="15.75" customHeight="1">
      <c r="C7" s="26" t="s">
        <v>79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2023-11-09T10:00:41Z</dcterms:modified>
</cp:coreProperties>
</file>