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 firstSheet="1" activeTab="1"/>
  </bookViews>
  <sheets>
    <sheet name="OAI" sheetId="7" state="hidden" r:id="rId1"/>
    <sheet name="Estado cuenta Suplidores." sheetId="61" r:id="rId2"/>
    <sheet name="CALCULO RETENCIONES" sheetId="62" state="hidden" r:id="rId3"/>
    <sheet name="Mayo DE" sheetId="1" state="hidden" r:id="rId4"/>
    <sheet name="Facturas pendientes del 2020" sheetId="8" state="hidden" r:id="rId5"/>
  </sheets>
  <definedNames>
    <definedName name="_xlnm._FilterDatabase" localSheetId="3" hidden="1">'Mayo DE'!$A$7:$H$1002</definedName>
    <definedName name="_xlnm._FilterDatabase" localSheetId="0" hidden="1">OAI!$A$7:$H$832</definedName>
    <definedName name="_xlnm.Print_Area" localSheetId="3">'Mayo DE'!$A$1:$H$1014</definedName>
    <definedName name="_xlnm.Print_Titles" localSheetId="3">'Mayo DE'!$7:$7</definedName>
    <definedName name="_xlnm.Print_Titles" localSheetId="0">OAI!$7:$7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0" i="61" l="1"/>
  <c r="G48" i="61" l="1"/>
  <c r="C6" i="62" l="1"/>
  <c r="D6" i="62"/>
  <c r="H6" i="62" s="1"/>
  <c r="C8" i="62" l="1"/>
  <c r="C9" i="62"/>
  <c r="C13" i="62"/>
  <c r="C7" i="62"/>
  <c r="D7" i="62"/>
  <c r="H7" i="62" s="1"/>
  <c r="D8" i="62"/>
  <c r="H8" i="62" s="1"/>
  <c r="D9" i="62"/>
  <c r="H9" i="62" s="1"/>
  <c r="C10" i="62"/>
  <c r="D10" i="62"/>
  <c r="C11" i="62"/>
  <c r="D11" i="62"/>
  <c r="H11" i="62" s="1"/>
  <c r="C12" i="62"/>
  <c r="E12" i="62" s="1"/>
  <c r="H12" i="62"/>
  <c r="E10" i="62" l="1"/>
  <c r="H10" i="62"/>
  <c r="E11" i="62"/>
  <c r="E6" i="62"/>
  <c r="E8" i="62"/>
  <c r="E9" i="62"/>
  <c r="E7" i="62"/>
  <c r="B14" i="62"/>
  <c r="D13" i="62" l="1"/>
  <c r="H13" i="62" s="1"/>
  <c r="D5" i="62"/>
  <c r="H5" i="62" s="1"/>
  <c r="C5" i="62"/>
  <c r="H14" i="62" l="1"/>
  <c r="E5" i="62"/>
  <c r="E13" i="62"/>
  <c r="D14" i="62"/>
  <c r="C17" i="62" s="1"/>
  <c r="C14" i="62"/>
  <c r="D17" i="62" l="1"/>
  <c r="E14" i="62"/>
  <c r="E159" i="8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sharedStrings.xml><?xml version="1.0" encoding="utf-8"?>
<sst xmlns="http://schemas.openxmlformats.org/spreadsheetml/2006/main" count="6447" uniqueCount="1579">
  <si>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</si>
  <si>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</si>
  <si>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</si>
  <si>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</si>
  <si>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</si>
  <si>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</si>
  <si>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</si>
  <si>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</si>
  <si>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</si>
  <si>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</si>
  <si>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</si>
  <si>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</si>
  <si>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</si>
  <si>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</si>
  <si>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</si>
  <si>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</si>
  <si>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</si>
  <si>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</si>
  <si>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</si>
  <si>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</si>
  <si>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</si>
  <si>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</si>
  <si>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</si>
  <si>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</si>
  <si>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</si>
  <si>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</si>
  <si>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</si>
  <si>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</si>
  <si>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</si>
  <si>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</si>
  <si>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</si>
  <si>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</si>
  <si>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</si>
  <si>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</si>
  <si>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</si>
  <si>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</si>
  <si>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</si>
  <si>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</si>
  <si>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</si>
  <si>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</si>
  <si>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</si>
  <si>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</si>
  <si>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</si>
  <si>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</si>
  <si>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</si>
  <si>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</si>
  <si>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</si>
  <si>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</si>
  <si>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</si>
  <si>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</si>
  <si>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</si>
  <si>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</si>
  <si>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</si>
  <si>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</si>
  <si>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</si>
  <si>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</si>
  <si>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</si>
  <si>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</si>
  <si>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</si>
  <si>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</si>
  <si>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</si>
  <si>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</si>
  <si>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</si>
  <si>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</si>
  <si>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</si>
  <si>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</si>
  <si>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</si>
  <si>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</si>
  <si>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</si>
  <si>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</si>
  <si>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</si>
  <si>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</si>
  <si>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</si>
  <si>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</si>
  <si>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</si>
  <si>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</si>
  <si>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</si>
  <si>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</si>
  <si>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</si>
  <si>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</si>
  <si>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</si>
  <si>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</si>
  <si>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</si>
  <si>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</si>
  <si>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</si>
  <si>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</si>
  <si>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</si>
  <si>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</si>
  <si>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</si>
  <si>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</si>
  <si>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</si>
  <si>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</si>
  <si>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</si>
  <si>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</si>
  <si>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</si>
  <si>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</si>
  <si>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</si>
  <si>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</si>
  <si>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</si>
  <si>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</si>
  <si>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</si>
  <si>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</si>
  <si>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</si>
  <si>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</si>
  <si>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</si>
  <si>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</si>
  <si>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</si>
  <si>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</si>
  <si>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</si>
  <si>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</si>
  <si>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</si>
  <si>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</si>
  <si>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</si>
  <si>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</si>
  <si>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</si>
  <si>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</si>
  <si>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</si>
  <si>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</si>
  <si>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</si>
  <si>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</si>
  <si>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</si>
  <si>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</si>
  <si>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</si>
  <si>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</si>
  <si>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</si>
  <si>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</si>
  <si>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</si>
  <si>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</si>
  <si>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</si>
  <si>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</si>
  <si>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</si>
  <si>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</si>
  <si>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</si>
  <si>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</si>
  <si>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</si>
  <si>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</si>
  <si>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</si>
  <si>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</si>
  <si>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</si>
  <si>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</si>
  <si>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</si>
  <si>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</si>
  <si>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</si>
  <si>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</si>
  <si>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</si>
  <si>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</si>
  <si>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</si>
  <si>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</si>
  <si>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</si>
  <si>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</si>
  <si>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</si>
  <si>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</si>
  <si>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</si>
  <si>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</si>
  <si>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</si>
  <si>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</si>
  <si>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</si>
  <si>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</si>
  <si>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</si>
  <si>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</si>
  <si>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</si>
  <si>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</si>
  <si>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</si>
  <si>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</si>
  <si>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</si>
  <si>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</si>
  <si>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</si>
  <si>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</si>
  <si>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</si>
  <si>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</si>
  <si>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</si>
  <si>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</si>
  <si>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</si>
  <si>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</si>
  <si>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</si>
  <si>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</si>
  <si>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</si>
  <si>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</si>
  <si>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</si>
  <si>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</si>
  <si>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</si>
  <si>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</si>
  <si>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</si>
  <si>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</si>
  <si>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</si>
  <si>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</si>
  <si>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</si>
  <si>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</si>
  <si>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</si>
  <si>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</si>
  <si>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</si>
  <si>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</si>
  <si>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</si>
  <si>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</si>
  <si>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</si>
  <si>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</si>
  <si>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</si>
  <si>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</si>
  <si>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</si>
  <si>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</si>
  <si>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</si>
  <si>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</si>
  <si>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</si>
  <si>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</si>
  <si>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</si>
  <si>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</si>
  <si>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</si>
  <si>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</si>
  <si>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</si>
  <si>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</si>
  <si>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</si>
  <si>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</si>
  <si>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</si>
  <si>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</si>
  <si>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</si>
  <si>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</si>
  <si>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</si>
  <si>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</si>
  <si>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</si>
  <si>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</si>
  <si>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</si>
  <si>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</si>
  <si>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</si>
  <si>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</si>
  <si>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</si>
  <si>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</si>
  <si>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</si>
  <si>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</si>
  <si>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</si>
  <si>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</si>
  <si>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</si>
  <si>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</si>
  <si>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</si>
  <si>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</si>
  <si>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</si>
  <si>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</si>
  <si>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</si>
  <si>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</si>
  <si>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</si>
  <si>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</si>
  <si>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</si>
  <si>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</si>
  <si>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</si>
  <si>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</si>
  <si>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</si>
  <si>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</si>
  <si>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</si>
  <si>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</si>
  <si>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</si>
  <si>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</si>
  <si>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</si>
  <si>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</si>
  <si>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</si>
  <si>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</si>
  <si>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</si>
  <si>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</si>
  <si>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</si>
  <si>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</si>
  <si>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</si>
  <si>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</si>
  <si>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</si>
  <si>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</si>
  <si>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</si>
  <si>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</si>
  <si>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</si>
  <si>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</si>
  <si>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</si>
  <si>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</si>
  <si>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</si>
  <si>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</si>
  <si>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</si>
  <si>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</si>
  <si>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</si>
  <si>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</si>
  <si>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</si>
  <si>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</si>
  <si>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</si>
  <si>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</si>
  <si>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</si>
  <si>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</si>
  <si>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</si>
  <si>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</si>
  <si>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</si>
  <si>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</si>
  <si>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</si>
  <si>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</si>
  <si>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</si>
  <si>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</si>
  <si>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</si>
  <si>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</si>
  <si>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</si>
  <si>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</si>
  <si>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</si>
  <si>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</si>
  <si>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</si>
  <si>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</si>
  <si>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</si>
  <si>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</si>
  <si>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</si>
  <si>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</si>
  <si>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</si>
  <si>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</si>
  <si>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</si>
  <si>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</si>
  <si>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</si>
  <si>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</si>
  <si>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</si>
  <si>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</si>
  <si>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</si>
  <si>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</si>
  <si>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</si>
  <si>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</si>
  <si>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</si>
  <si>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</si>
  <si>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</si>
  <si>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</si>
  <si>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</si>
  <si>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</si>
  <si>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</si>
  <si>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</si>
  <si>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</si>
  <si>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</si>
  <si>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</si>
  <si>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</si>
  <si>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</si>
  <si>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</si>
  <si>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</si>
  <si>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</si>
  <si>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</si>
  <si>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</si>
  <si>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</si>
  <si>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</si>
  <si>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</si>
  <si>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</si>
  <si>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</si>
  <si>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</si>
  <si>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</si>
  <si>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</si>
  <si>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</si>
  <si>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</si>
  <si>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</si>
  <si>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</si>
  <si>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</si>
  <si>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</si>
  <si>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</si>
  <si>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</si>
  <si>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</si>
  <si>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</si>
  <si>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</si>
  <si>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</si>
  <si>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</si>
  <si>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</si>
  <si>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</si>
  <si>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</si>
  <si>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</si>
  <si>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</si>
  <si>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</si>
  <si>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</si>
  <si>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</si>
  <si>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</si>
  <si>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</si>
  <si>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</si>
  <si>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</si>
  <si>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</si>
  <si>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</si>
  <si>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</si>
  <si>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</si>
  <si>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</si>
  <si>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</si>
  <si>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</si>
  <si>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</si>
  <si>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</si>
  <si>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</si>
  <si>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</si>
  <si>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</si>
  <si>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</si>
  <si>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</si>
  <si>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</si>
  <si>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</si>
  <si>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</si>
  <si>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</si>
  <si>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</si>
  <si>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</si>
  <si>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</si>
  <si>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</si>
  <si>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</si>
  <si>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</si>
  <si>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</si>
  <si>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</si>
  <si>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</si>
  <si>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</si>
  <si>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</si>
  <si>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</si>
  <si>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</si>
  <si>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</si>
  <si>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</si>
  <si>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</si>
  <si>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</si>
  <si>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</si>
  <si>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</si>
  <si>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</si>
  <si>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</si>
  <si>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</si>
  <si>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</si>
  <si>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</si>
  <si>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</si>
  <si>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</si>
  <si>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</si>
  <si>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</si>
  <si>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</si>
  <si>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</si>
  <si>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</si>
  <si>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</si>
  <si>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</si>
  <si>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</si>
  <si>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</si>
  <si>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</si>
  <si>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</si>
  <si>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</si>
  <si>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</si>
  <si>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</si>
  <si>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</si>
  <si>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</si>
  <si>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</si>
  <si>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</si>
  <si>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</si>
  <si>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</si>
  <si>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</si>
  <si>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</si>
  <si>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</si>
  <si>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</si>
  <si>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</si>
  <si>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</si>
  <si>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</si>
  <si>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</si>
  <si>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</si>
  <si>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</si>
  <si>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</si>
  <si>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</si>
  <si>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</si>
  <si>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</si>
  <si>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</si>
  <si>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</si>
  <si>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</si>
  <si>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</si>
  <si>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</si>
  <si>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</si>
  <si>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</si>
  <si>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</si>
  <si>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</si>
  <si>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</si>
  <si>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</si>
  <si>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</si>
  <si>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</si>
  <si>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</si>
  <si>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</si>
  <si>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</si>
  <si>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</si>
  <si>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</si>
  <si>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</si>
  <si>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</si>
  <si>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</si>
  <si>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</si>
  <si>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</si>
  <si>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</si>
  <si>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</si>
  <si>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</si>
  <si>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</si>
  <si>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</si>
  <si>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</si>
  <si>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</si>
  <si>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</si>
  <si>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</si>
  <si>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</si>
  <si>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</si>
  <si>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</si>
  <si>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</si>
  <si>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</si>
  <si>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</si>
  <si>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</si>
  <si>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</si>
  <si>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</si>
  <si>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</si>
  <si>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</si>
  <si>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</si>
  <si>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</si>
  <si>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</si>
  <si>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</si>
  <si>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</si>
  <si>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</si>
  <si>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</si>
  <si>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</si>
  <si>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</si>
  <si>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</si>
  <si>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</si>
  <si>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</si>
  <si>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</si>
  <si>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</si>
  <si>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</si>
  <si>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</si>
  <si>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</si>
  <si>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</si>
  <si>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</si>
  <si>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</si>
  <si>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</si>
  <si>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</si>
  <si>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</si>
  <si>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</si>
  <si>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</si>
  <si>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</si>
  <si>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</si>
  <si>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</si>
  <si>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</si>
  <si>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</si>
  <si>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</si>
  <si>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</si>
  <si>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</si>
  <si>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</si>
  <si>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</si>
  <si>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</si>
  <si>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</si>
  <si>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</si>
  <si>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</si>
  <si>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</si>
  <si>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</si>
  <si>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</si>
  <si>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</si>
  <si>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</si>
  <si>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</si>
  <si>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</si>
  <si>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</si>
  <si>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</si>
  <si>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</si>
  <si>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</si>
  <si>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</si>
  <si>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</si>
  <si>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</si>
  <si>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</si>
  <si>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</si>
  <si>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</si>
  <si>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</si>
  <si>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</si>
  <si>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</si>
  <si>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</si>
  <si>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</si>
  <si>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</si>
  <si>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</si>
  <si>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</si>
  <si>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</si>
  <si>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</si>
  <si>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</si>
  <si>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</si>
  <si>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</si>
  <si>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</si>
  <si>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</si>
  <si>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</si>
  <si>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</si>
  <si>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</si>
  <si>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</si>
  <si>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</si>
  <si>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</si>
  <si>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</si>
  <si>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</si>
  <si>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</si>
  <si>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</si>
  <si>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</si>
  <si>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</si>
  <si>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</si>
  <si>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</si>
  <si>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</si>
  <si>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</si>
  <si>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</si>
  <si>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</si>
  <si>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</si>
  <si>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</si>
  <si>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</si>
  <si>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</si>
  <si>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</si>
  <si>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</si>
  <si>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</si>
  <si>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</si>
  <si>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</si>
  <si>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</si>
  <si>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</si>
  <si>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</si>
  <si>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</si>
  <si>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</si>
  <si>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</si>
  <si>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</si>
  <si>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</si>
  <si>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</si>
  <si>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</si>
  <si>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</si>
  <si>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</si>
  <si>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</si>
  <si>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</si>
  <si>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</si>
  <si>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</si>
  <si>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</si>
  <si>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</si>
  <si>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</si>
  <si>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</si>
  <si>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</si>
  <si>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</si>
  <si>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</si>
  <si>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</si>
  <si>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</si>
  <si>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</si>
  <si>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</si>
  <si>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</si>
  <si>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</si>
  <si>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</si>
  <si>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</si>
  <si>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</si>
  <si>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</si>
  <si>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</si>
  <si>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</si>
  <si>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</si>
  <si>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</si>
  <si>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</si>
  <si>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</si>
  <si>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</si>
  <si>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</si>
  <si>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</si>
  <si>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</si>
  <si>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</si>
  <si>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</si>
  <si>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</si>
  <si>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</si>
  <si>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</si>
  <si>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</si>
  <si>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</si>
  <si>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</si>
  <si>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</si>
  <si>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</si>
  <si>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</si>
  <si>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</si>
  <si>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</si>
  <si>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</si>
  <si>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</si>
  <si>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</si>
  <si>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</si>
  <si>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</si>
  <si>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</si>
  <si>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</si>
  <si>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</si>
  <si>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</si>
  <si>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</si>
  <si>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</si>
  <si>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</si>
  <si>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</si>
  <si>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</si>
  <si>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</si>
  <si>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</si>
  <si>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</si>
  <si>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</si>
  <si>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</si>
  <si>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</si>
  <si>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</si>
  <si>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</si>
  <si>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</si>
  <si>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</si>
  <si>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</si>
  <si>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</si>
  <si>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</si>
  <si>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</si>
  <si>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</si>
  <si>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</si>
  <si>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</si>
  <si>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</si>
  <si>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</si>
  <si>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</si>
  <si>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</si>
  <si>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</si>
  <si>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</si>
  <si>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</si>
  <si>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</si>
  <si>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</si>
  <si>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</si>
  <si>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</si>
  <si>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</si>
  <si>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</si>
  <si>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</si>
  <si>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</si>
  <si>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</si>
  <si>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</si>
  <si>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</si>
  <si>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</si>
  <si>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</si>
  <si>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</si>
  <si>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</si>
  <si>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</si>
  <si>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</si>
  <si>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</si>
  <si>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</si>
  <si>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</si>
  <si>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</si>
  <si>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</si>
  <si>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</si>
  <si>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</si>
  <si>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</si>
  <si>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</si>
  <si>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</si>
  <si>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</si>
  <si>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</si>
  <si>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</si>
  <si>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</si>
  <si>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</si>
  <si>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</si>
  <si>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</si>
  <si>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</si>
  <si>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</si>
  <si>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</si>
  <si>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</si>
  <si>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</si>
  <si>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</si>
  <si>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</si>
  <si>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</si>
  <si>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</si>
  <si>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</si>
  <si>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</si>
  <si>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</si>
  <si>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</si>
  <si>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</si>
  <si>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</si>
  <si>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</si>
  <si>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</si>
  <si>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</si>
  <si>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</si>
  <si>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</si>
  <si>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</si>
  <si>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</si>
  <si>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</si>
  <si>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</si>
  <si>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</si>
  <si>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</si>
  <si>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</si>
  <si>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</si>
  <si>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</si>
  <si>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</si>
  <si>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</si>
  <si>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</si>
  <si>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</si>
  <si>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</si>
  <si>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</si>
  <si>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</si>
  <si>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</si>
  <si>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</si>
  <si>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</si>
  <si>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</si>
  <si>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</si>
  <si>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</si>
  <si>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</si>
  <si>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</si>
  <si>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</si>
  <si>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</si>
  <si>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</si>
  <si>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</si>
  <si>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</si>
  <si>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</si>
  <si>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</si>
  <si>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</si>
  <si>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</si>
  <si>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</si>
  <si>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</si>
  <si>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</si>
  <si>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</si>
  <si>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</si>
  <si>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</si>
  <si>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</si>
  <si>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</si>
  <si>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</si>
  <si>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</si>
  <si>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</si>
  <si>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</si>
  <si>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</si>
  <si>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</si>
  <si>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</si>
  <si>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</si>
  <si>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</si>
  <si>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</si>
  <si>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</si>
  <si>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</si>
  <si>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</si>
  <si>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</si>
  <si>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</si>
  <si>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</si>
  <si>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</si>
  <si>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</si>
  <si>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</si>
  <si>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</si>
  <si>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</si>
  <si>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</si>
  <si>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</si>
  <si>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</si>
  <si>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</si>
  <si>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</si>
  <si>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</si>
  <si>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</si>
  <si>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</si>
  <si>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</si>
  <si>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</si>
  <si>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</si>
  <si>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</si>
  <si>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</si>
  <si>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</si>
  <si>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</si>
  <si>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</si>
  <si>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</si>
  <si>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</si>
  <si>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</si>
  <si>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</si>
  <si>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</si>
  <si>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</si>
  <si>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</si>
  <si>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</si>
  <si>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</si>
  <si>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</si>
  <si>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</si>
  <si>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</si>
  <si>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</si>
  <si>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</si>
  <si>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</si>
  <si>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</si>
  <si>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</si>
  <si>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</si>
  <si>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</si>
  <si>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</si>
  <si>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</si>
  <si>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</si>
  <si>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</si>
  <si>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</si>
  <si>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</si>
  <si>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</si>
  <si>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</si>
  <si>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</si>
  <si>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</si>
  <si>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</si>
  <si>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</si>
  <si>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</si>
  <si>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</si>
  <si>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</si>
  <si>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</si>
  <si>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</si>
  <si>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</si>
  <si>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</si>
  <si>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</si>
  <si>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</si>
  <si>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</si>
  <si>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</si>
  <si>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</si>
  <si>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</si>
  <si>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</si>
  <si>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</si>
  <si>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</si>
  <si>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</si>
  <si>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</si>
  <si>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</si>
  <si>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</si>
  <si>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</si>
  <si>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</si>
  <si>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</si>
  <si>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</si>
  <si>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</si>
  <si>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</si>
  <si>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</si>
  <si>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</si>
  <si>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</si>
  <si>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</si>
  <si>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</si>
  <si>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</si>
  <si>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</si>
  <si>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</si>
  <si>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</si>
  <si>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</si>
  <si>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</si>
  <si>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</si>
  <si>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</si>
  <si>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</si>
  <si>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</si>
  <si>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</si>
  <si>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</si>
  <si>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</si>
  <si>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</si>
  <si>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</si>
  <si>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</si>
  <si>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</si>
  <si>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</si>
  <si>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</si>
  <si>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</si>
  <si>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</si>
  <si>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</si>
  <si>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</si>
  <si>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</si>
  <si>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</si>
  <si>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</si>
  <si>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</si>
  <si>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</si>
  <si>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</si>
  <si>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</si>
  <si>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</si>
  <si>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</si>
  <si>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</si>
  <si>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</si>
  <si>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</si>
  <si>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</si>
  <si>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</si>
  <si>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</si>
  <si>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</si>
  <si>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</si>
  <si>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</si>
  <si>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</si>
  <si>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</si>
  <si>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</si>
  <si>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</si>
  <si>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</si>
  <si>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</si>
  <si>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</si>
  <si>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</si>
  <si>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</si>
  <si>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</si>
  <si>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</si>
  <si>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</si>
  <si>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</si>
  <si>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</si>
  <si>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</si>
  <si>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</si>
  <si>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</si>
  <si>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</si>
  <si>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</si>
  <si>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</si>
  <si>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</si>
  <si>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</si>
  <si>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</si>
  <si>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</si>
  <si>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</si>
  <si>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</si>
  <si>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</si>
  <si>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</si>
  <si>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</si>
  <si>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</si>
  <si>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</si>
  <si>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</si>
  <si>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</si>
  <si>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</si>
  <si>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</si>
  <si>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</si>
  <si>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</si>
  <si>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</si>
  <si>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</si>
  <si>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</si>
  <si>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</si>
  <si>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</si>
  <si>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</si>
  <si>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</si>
  <si>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</si>
  <si>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</si>
  <si>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</si>
  <si>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</si>
  <si>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</si>
  <si>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</si>
  <si>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</si>
  <si>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</si>
  <si>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</si>
  <si>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</si>
  <si>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</si>
  <si>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</si>
  <si>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</si>
  <si>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</si>
  <si>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</si>
  <si>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</si>
  <si>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</si>
  <si>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</si>
  <si>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</si>
  <si>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</si>
  <si>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</si>
  <si>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</si>
  <si>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</si>
  <si>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</si>
  <si>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</si>
  <si>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</si>
  <si>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</si>
  <si>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</si>
  <si>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</si>
  <si>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</si>
  <si>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</si>
  <si>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</si>
  <si>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</si>
  <si>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</si>
  <si>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</si>
  <si>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</si>
  <si>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</si>
  <si>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</si>
  <si>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</si>
  <si>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</si>
  <si>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</si>
  <si>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</si>
  <si>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</si>
  <si>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</si>
  <si>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</si>
  <si>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</si>
  <si>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</si>
  <si>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</si>
  <si>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</si>
  <si>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</si>
  <si>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</si>
  <si>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</si>
  <si>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</si>
  <si>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</si>
  <si>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</si>
  <si>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</si>
  <si>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</si>
  <si>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</si>
  <si>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</si>
  <si>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</si>
  <si>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</si>
  <si>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</si>
  <si>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</si>
  <si>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</si>
  <si>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</si>
  <si>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</si>
  <si>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</si>
  <si>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</si>
  <si>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</si>
  <si>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</si>
  <si>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</si>
  <si>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</si>
  <si>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</si>
  <si>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</si>
  <si>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</si>
  <si>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</si>
  <si>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</si>
  <si>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</si>
  <si>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</si>
  <si>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</si>
  <si>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</si>
  <si>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</si>
  <si>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</si>
  <si>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</si>
  <si>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</si>
  <si>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</si>
  <si>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</si>
  <si>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</si>
  <si>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</si>
  <si>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</si>
  <si>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</si>
  <si>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</si>
  <si>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</si>
  <si>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</si>
  <si>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</si>
  <si>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</si>
  <si>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</si>
  <si>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</si>
  <si>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</si>
  <si>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</si>
  <si>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</si>
  <si>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</si>
  <si>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</si>
  <si>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</si>
  <si>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</si>
  <si>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</si>
  <si>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</si>
  <si>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</si>
  <si>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</si>
  <si>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</si>
  <si>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</si>
  <si>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</si>
  <si>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</si>
  <si>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</si>
  <si>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</si>
  <si>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</si>
  <si>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</si>
  <si>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</si>
  <si>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</si>
  <si>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</si>
  <si>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</si>
  <si>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</si>
  <si>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</si>
  <si>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</si>
  <si>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</si>
  <si>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</si>
  <si>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</si>
  <si>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</si>
  <si>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</si>
  <si>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</si>
  <si>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</si>
  <si>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</si>
  <si>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</si>
  <si>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</si>
  <si>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</si>
  <si>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</si>
  <si>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</si>
  <si>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</si>
  <si>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</si>
  <si>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</si>
  <si>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</si>
  <si>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</si>
  <si>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</si>
  <si>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</si>
  <si>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</si>
  <si>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</si>
  <si>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</si>
  <si>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</si>
  <si>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</si>
  <si>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</si>
  <si>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</si>
  <si>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</si>
  <si>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</si>
  <si>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</si>
  <si>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</si>
  <si>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</si>
  <si>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</si>
  <si>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</si>
  <si>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</si>
  <si>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</si>
  <si>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</si>
  <si>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</si>
  <si>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</si>
  <si>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</si>
  <si>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</si>
  <si>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</si>
  <si>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</si>
  <si>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</si>
  <si>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</si>
  <si>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</si>
  <si>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</si>
  <si>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</si>
  <si>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</si>
  <si>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</si>
  <si>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</si>
  <si>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</si>
  <si>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</si>
  <si>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</si>
  <si>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</si>
  <si>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</si>
  <si>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</si>
  <si>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</si>
  <si>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</si>
  <si>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</si>
  <si>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</si>
  <si>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</si>
  <si>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</si>
  <si>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</si>
  <si>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</si>
  <si>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</si>
  <si>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</si>
  <si>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</si>
  <si>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</si>
  <si>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</si>
  <si>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</si>
  <si>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</si>
  <si>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</si>
  <si>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</si>
  <si>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</si>
  <si>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</si>
  <si>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</si>
  <si>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</si>
  <si>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</si>
  <si>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</si>
  <si>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</si>
  <si>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</si>
  <si>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</si>
  <si>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</si>
  <si>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</si>
  <si>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</si>
  <si>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</si>
  <si>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</si>
  <si>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</si>
  <si>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</si>
  <si>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</si>
  <si>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</si>
  <si>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</si>
  <si>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</si>
  <si>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</si>
  <si>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</si>
  <si>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</si>
  <si>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</si>
  <si>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</si>
  <si>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</si>
  <si>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</si>
  <si>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</si>
  <si>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</si>
  <si>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</si>
  <si>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</si>
  <si>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</si>
  <si>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</si>
  <si>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</si>
  <si>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</si>
  <si>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</si>
  <si>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</si>
  <si>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</si>
  <si>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</si>
  <si>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</si>
  <si>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</si>
  <si>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</si>
  <si>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</si>
  <si>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</si>
  <si>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</si>
  <si>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</si>
  <si>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</si>
  <si>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</si>
  <si>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</si>
  <si>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</si>
  <si>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</si>
  <si>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</si>
  <si>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</si>
  <si>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</si>
  <si>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</si>
  <si>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</si>
  <si>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</si>
  <si>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</si>
  <si>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</si>
  <si>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</si>
  <si>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</si>
  <si>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</si>
  <si>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</si>
  <si>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</si>
  <si>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</si>
  <si>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</si>
  <si>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</si>
  <si>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</si>
  <si>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</si>
  <si>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</si>
  <si>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</si>
  <si>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</si>
  <si>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</si>
  <si>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</si>
  <si>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</si>
  <si>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</si>
  <si>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</si>
  <si>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</si>
  <si>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</si>
  <si>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</si>
  <si>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</si>
  <si>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</si>
  <si>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</si>
  <si>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</si>
  <si>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</si>
  <si>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</si>
  <si>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</si>
  <si>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</si>
  <si>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</si>
  <si>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</si>
  <si>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</si>
  <si>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</si>
  <si>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</si>
  <si>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</si>
  <si>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</si>
  <si>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</si>
  <si>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</si>
  <si>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</si>
  <si>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</si>
  <si>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</si>
  <si>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</si>
  <si>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</si>
  <si>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</si>
  <si>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</si>
  <si>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</si>
  <si>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</si>
  <si>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</si>
  <si>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</si>
  <si>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</si>
  <si>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</si>
  <si>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</si>
  <si>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</si>
  <si>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</si>
  <si>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</si>
  <si>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</si>
  <si>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</si>
  <si>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</si>
  <si>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</si>
  <si>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</si>
  <si>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</si>
  <si>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</si>
  <si>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</si>
  <si>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</si>
  <si>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</si>
  <si>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</si>
  <si>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</si>
  <si>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</si>
  <si>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</si>
  <si>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</si>
  <si>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</si>
  <si>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</si>
  <si>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</si>
  <si>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</si>
  <si>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</si>
  <si>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</si>
  <si>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</si>
  <si>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</si>
  <si>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</si>
  <si>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</si>
  <si>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</si>
  <si>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</si>
  <si>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</si>
  <si>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</si>
  <si>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</si>
  <si>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</si>
  <si>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</si>
  <si>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</si>
  <si>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</si>
  <si>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</si>
  <si>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</si>
  <si>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</si>
  <si>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</si>
  <si>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</si>
  <si>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</si>
  <si>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</si>
  <si>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</si>
  <si>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</si>
  <si>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</si>
  <si>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</si>
  <si>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</si>
  <si>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</si>
  <si>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</si>
  <si>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</si>
  <si>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</si>
  <si>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</si>
  <si>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</si>
  <si>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</si>
  <si>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</si>
  <si>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</si>
  <si>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</si>
  <si>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</si>
  <si>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</si>
  <si>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</si>
  <si>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</si>
  <si>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</si>
  <si>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</si>
  <si>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</si>
  <si>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</si>
  <si>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</si>
  <si>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</si>
  <si>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</si>
  <si>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</si>
  <si>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</si>
  <si>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</si>
  <si>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</si>
  <si>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</si>
  <si>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</si>
  <si>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</si>
  <si>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</si>
  <si>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</si>
  <si>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</si>
  <si>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</si>
  <si>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</si>
  <si>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</si>
  <si>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</si>
  <si>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</si>
  <si>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</si>
  <si>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Administrativa- Financiera</t>
  </si>
  <si>
    <t>MONTO SIN ITBIS</t>
  </si>
  <si>
    <t>RETENCION</t>
  </si>
  <si>
    <t>ITBIS</t>
  </si>
  <si>
    <t>TOTAL A PAGAR</t>
  </si>
  <si>
    <t>Licdo. Francisco  Abreu Santos</t>
  </si>
  <si>
    <t>Licdo. Hector Almanzar</t>
  </si>
  <si>
    <t>Facturas pagadas al 31/08/2022</t>
  </si>
  <si>
    <t>CAPELLAN DENTAL</t>
  </si>
  <si>
    <t>PAGADA</t>
  </si>
  <si>
    <t>SANTO DOMINGO MOTORS</t>
  </si>
  <si>
    <t>REPUESTOS DE JESUS</t>
  </si>
  <si>
    <t>CENTRO AUTOMOTRIZ REMESA</t>
  </si>
  <si>
    <t>INSUPLAYSER</t>
  </si>
  <si>
    <t>RALANSA</t>
  </si>
  <si>
    <t>INDUSTRIA NACIONAL DE ETIQUETAS</t>
  </si>
  <si>
    <t>MORAMI</t>
  </si>
  <si>
    <t>QUIMICOS MULTIPLES LESLIE</t>
  </si>
  <si>
    <t>MESSI SRL</t>
  </si>
  <si>
    <t>LAPE DOMINICANA</t>
  </si>
  <si>
    <t>DEMEERO CONSTRUCTORA</t>
  </si>
  <si>
    <t>DIPUGLIA PC UOTLET WSTORE</t>
  </si>
  <si>
    <t>SUNIX PETROLEUM, SRL</t>
  </si>
  <si>
    <t>BIO NOVA SRL</t>
  </si>
  <si>
    <t>PAGO FCT B15000081768  POR COMPRA DE COMBUSTIBLE VEHICULOS SRSM</t>
  </si>
  <si>
    <t>PROGASTABLE SRL</t>
  </si>
  <si>
    <t>PAGO FACT B1500009447, FRASCOS DE BASILOCOPIA</t>
  </si>
  <si>
    <t>PAGO FACT B1500000312, INSUMOS DE OFICINA</t>
  </si>
  <si>
    <t>SI SUPLIDORES INSTITUCIONALES</t>
  </si>
  <si>
    <t>PAGO FACT B1500000206, MATERIALES DE OFICINA</t>
  </si>
  <si>
    <t>SUPLIGENSA</t>
  </si>
  <si>
    <t>PAGO FACT B1500000531, CAJAS DE EMPAQUES PARA ALMACEN DE MEDICAMENTOS</t>
  </si>
  <si>
    <t>INVERSIONES YANG SRL</t>
  </si>
  <si>
    <t>PAGO FACT B1500000517, COMPRA PALETAS PLASTICAS PARA USO ALMACEN</t>
  </si>
  <si>
    <t>PAGO FACT B1500000715, COMPRA EQUIPOS ODONTOLOGICOS</t>
  </si>
  <si>
    <t>MONTE VEHICULOS</t>
  </si>
  <si>
    <t>MANTENIMIENTO MOTORES</t>
  </si>
  <si>
    <t>PAGO FACT 139 , EQUIPOS ODONTOLOGICOS</t>
  </si>
  <si>
    <t>COMPRA IMPRESORA</t>
  </si>
  <si>
    <t>B1500000531</t>
  </si>
  <si>
    <t>B1500000206</t>
  </si>
  <si>
    <t>B1500000312</t>
  </si>
  <si>
    <t>B1500009447</t>
  </si>
  <si>
    <t>B1500001149</t>
  </si>
  <si>
    <t>CANDADOS MOTORES , FACTS DEL 9/9/22 Y 01/06/22</t>
  </si>
  <si>
    <t>01/06/22/ 09/09/22</t>
  </si>
  <si>
    <t>B1500001995 / B1500002032</t>
  </si>
  <si>
    <t>B1500001999/1909/1977/1985/1981/1978/2084/2079/2085/2057</t>
  </si>
  <si>
    <t>B1500021169/1282/1363/1774/2149/1771/1773/2153/</t>
  </si>
  <si>
    <t>PALETAS PLASTICAS PARA USO EN EL ALMACEN DEL SRSM</t>
  </si>
  <si>
    <t>B1500001300</t>
  </si>
  <si>
    <t>COMPRA EQUIPOS MEDICOS PARA USO DE LOS CPNA Y CENTROS DIAGNOSTICOS PERTENECIENTES AL SRSM</t>
  </si>
  <si>
    <t>EQUIPOS DE LABORATORIOS PARA CPNA Y CENTROS DE DIAGNOSTICOS</t>
  </si>
  <si>
    <t>COMPRA DE CAFÉ PARA CONSUMO DE LAS OFICINAS ADM DE ESTE SRSM</t>
  </si>
  <si>
    <t xml:space="preserve">MANTENIMIEBTOS Y REPARACION  VEHICULOS  DEL SRSM </t>
  </si>
  <si>
    <t>B1500001533 / B1500001540</t>
  </si>
  <si>
    <t>TELSERDOM SRL</t>
  </si>
  <si>
    <t>COMPRA DE 4 RADIOS PORTATILES DE COMUNICACIONES PARA EL PERSONAL DE SEGURIDAD DEL SRSM</t>
  </si>
  <si>
    <t>COMPRA TELEVISION  SAMSUNG 43 PULGADAS PARA USO DEL SRSM</t>
  </si>
  <si>
    <t>B1500000524</t>
  </si>
  <si>
    <t>COMPRA LLAVINES PARA USO DE LOS CPNA Y CENTRO DIAGNOSTICOS DEL SRSM</t>
  </si>
  <si>
    <t>B1500000078</t>
  </si>
  <si>
    <t>B1500001914</t>
  </si>
  <si>
    <t>MATERIALES PLOMERIA PARA MANTENIMIENTO Y REPARCION DE CPNA Y CENTRO DIAGNOSTICOS DEL SRSM</t>
  </si>
  <si>
    <t>PAPELERIA DE OFICINA PARA USO DE LOS CPNA Y CENTROS D DE SRSM</t>
  </si>
  <si>
    <t>B1500000135</t>
  </si>
  <si>
    <t>B1500081768</t>
  </si>
  <si>
    <t>B15000000517</t>
  </si>
  <si>
    <t>B15000000005</t>
  </si>
  <si>
    <t>B15000000148</t>
  </si>
  <si>
    <t>B15000000755</t>
  </si>
  <si>
    <t>HOSPITAL DE ENGOMBE</t>
  </si>
  <si>
    <t>SIGMA PETROLEUM CORP</t>
  </si>
  <si>
    <t>GRUPO RAMOS</t>
  </si>
  <si>
    <t>INDUGAS, SRL</t>
  </si>
  <si>
    <t>SOLUCIONES TECNOL. EMPRESARIALES</t>
  </si>
  <si>
    <t>COMPRA DE COMBUSTIBLE</t>
  </si>
  <si>
    <t>COMPRA DE ALIMENTOS</t>
  </si>
  <si>
    <t>COMPRA DE MEDICAMENTOS</t>
  </si>
  <si>
    <t>COMPRA DE OXIGENO</t>
  </si>
  <si>
    <t>Licda. Nereyda Romero</t>
  </si>
  <si>
    <t>Aux. de Contabilidad</t>
  </si>
  <si>
    <t>Licda. Evelyn Raquel Minaya</t>
  </si>
  <si>
    <t>Administradora</t>
  </si>
  <si>
    <t>Directora</t>
  </si>
  <si>
    <t xml:space="preserve">SUMA de VALOR </t>
  </si>
  <si>
    <t>Dra. Carmen Nurys mateo</t>
  </si>
  <si>
    <t>MAIKOL JOSE DE LA ROSA RAMIREZ</t>
  </si>
  <si>
    <t>SALDADA</t>
  </si>
  <si>
    <t>COMPRA DE REACTIVOS</t>
  </si>
  <si>
    <t>PANIFICADORA THANIA SRL</t>
  </si>
  <si>
    <t>IMPRESORA R Y B</t>
  </si>
  <si>
    <t>ALTICE DOMINICANA</t>
  </si>
  <si>
    <t>AIDSA</t>
  </si>
  <si>
    <t>COMPRA DE UTILES MEDICOS</t>
  </si>
  <si>
    <t>PAGO MATERIAL IMPRESO</t>
  </si>
  <si>
    <t>PAGO ALQULER DE EQ. DE OFICINA</t>
  </si>
  <si>
    <t>PAGO SERVICIO TELEFONICO</t>
  </si>
  <si>
    <t>RECOGIDA RESIDUOS BIOMEDICOS</t>
  </si>
  <si>
    <t>BIO-NOVA, SRL</t>
  </si>
  <si>
    <t>MV MEDICAL LAB, SRL</t>
  </si>
  <si>
    <t>MATERLEX SERVICIOS MG</t>
  </si>
  <si>
    <t>SHELVI SRL</t>
  </si>
  <si>
    <t>CLARO DOMINICANA</t>
  </si>
  <si>
    <t>LEANSAN PHARMAS, SRL</t>
  </si>
  <si>
    <t>COMPRA  DE UTILES MEDICOS</t>
  </si>
  <si>
    <t xml:space="preserve">COMPRA  DE MEDICAMENTOS </t>
  </si>
  <si>
    <t>COMPRA  DE MEDICAMENTOS Y UTILES MEDICOS</t>
  </si>
  <si>
    <t>COMPRA  DE MATERIAL DE OFICINA</t>
  </si>
  <si>
    <t>ZARIOS TECHNOLOGY</t>
  </si>
  <si>
    <t>FARACH S.A.</t>
  </si>
  <si>
    <t>COPEM HOSPICLINIC SRL</t>
  </si>
  <si>
    <t>SOLUCIONES DE SERVICIOS Y TECNICAS ALTADIS SRL</t>
  </si>
  <si>
    <t>PAGO MAT. IMRESO</t>
  </si>
  <si>
    <t>PAGO MAT. IMPRESO</t>
  </si>
  <si>
    <t>COMPRA MAT. ODONTOLOGICO</t>
  </si>
  <si>
    <t>ASDO</t>
  </si>
  <si>
    <t>PAGO SERVICIO RECOGIDA DE DESECHOS SOLIDOS</t>
  </si>
  <si>
    <t>Facturas pagadas al 30/06/2023</t>
  </si>
  <si>
    <t>FARMACONAL, SA</t>
  </si>
  <si>
    <t>MOOPER DENTAL CLINIC SRL</t>
  </si>
  <si>
    <t>FARMADAL SRL</t>
  </si>
  <si>
    <t>COMERCIALIZADORA JOMECA</t>
  </si>
  <si>
    <t>CAPELLAN DENTAL C X A</t>
  </si>
  <si>
    <t>GRUPO FARMACEUTICO CAR M</t>
  </si>
  <si>
    <t>SILVER PHARMA SRL</t>
  </si>
  <si>
    <t>FR MULTISERVICIOS SRL</t>
  </si>
  <si>
    <t>EQUIPOS Y ACCESORIOS SRL</t>
  </si>
  <si>
    <t>RINOFAR C X A</t>
  </si>
  <si>
    <t>DUMAS PHARMACEUTICALS SR</t>
  </si>
  <si>
    <t>TP COMERCIAL</t>
  </si>
  <si>
    <t>BIO-NOVA SRL</t>
  </si>
  <si>
    <t>BRECHEN COMMERCE INTERNACIONAL</t>
  </si>
  <si>
    <t>ELPIROS SRL</t>
  </si>
  <si>
    <t>SEAN DOMINICAN SRL</t>
  </si>
  <si>
    <t>PEREZ Y PUJOLS</t>
  </si>
  <si>
    <t>SAGA PHARMA SRL</t>
  </si>
  <si>
    <t>CONFORPRA SRL</t>
  </si>
  <si>
    <t>DOSITEC PHARMA SRL</t>
  </si>
  <si>
    <t>SOLUCIONES SANTESKY SRL</t>
  </si>
  <si>
    <t>D IVAN IMPORT SRL</t>
  </si>
  <si>
    <t>CLIMASTER SRL</t>
  </si>
  <si>
    <t>SOLUSERVICES SAUL SOLUCIONES A SU SERVICIO</t>
  </si>
  <si>
    <t>A &amp; S IMPORTADORA MEDICA</t>
  </si>
  <si>
    <t>ASOCAOBA</t>
  </si>
  <si>
    <t>COMFASA,EIRL</t>
  </si>
  <si>
    <t>ROPHARMA</t>
  </si>
  <si>
    <t>RAMISOL</t>
  </si>
  <si>
    <t>DIAMELAB</t>
  </si>
  <si>
    <t>PROFARMACEUTICAL PEÑA</t>
  </si>
  <si>
    <t>SARAPE, SRL</t>
  </si>
  <si>
    <t>INVERSIONES ENVECO</t>
  </si>
  <si>
    <t>GERENFAR</t>
  </si>
  <si>
    <t>ROTRICOMERCIAL</t>
  </si>
  <si>
    <t>PAGAO MATERIAL DE OFICINA</t>
  </si>
  <si>
    <t>COMPRA MAT. DE OFICINA</t>
  </si>
  <si>
    <t>COMPRA DE ANESTESIA</t>
  </si>
  <si>
    <t>PAGO OBRAS MENORES EN EDIFICCIONES</t>
  </si>
  <si>
    <t>COMPRA AIRE ACONDICIONADO</t>
  </si>
  <si>
    <t>REPARACION DE AIRES ACOND.</t>
  </si>
  <si>
    <t>COMPRA  DE ALIMENTOS</t>
  </si>
  <si>
    <t>COMPRA  DE UTILES DE LABORATORIO</t>
  </si>
  <si>
    <t>COMPRA  DE MEDICAMENTOS Y MAT. MEDICO</t>
  </si>
  <si>
    <t>COMPRA  DE MATERIAL MEDICO</t>
  </si>
  <si>
    <t>ARTICULOS DE PLASTICOS</t>
  </si>
  <si>
    <t>B1500130105</t>
  </si>
  <si>
    <t>B1500045365</t>
  </si>
  <si>
    <t>B1500049611</t>
  </si>
  <si>
    <t>B1500000002</t>
  </si>
  <si>
    <t>B1500000343</t>
  </si>
  <si>
    <t>B1500000352</t>
  </si>
  <si>
    <t>B1500000537</t>
  </si>
  <si>
    <t>B1500000146</t>
  </si>
  <si>
    <t>B1500000148</t>
  </si>
  <si>
    <t>B1500001267</t>
  </si>
  <si>
    <t>B1500001252</t>
  </si>
  <si>
    <t>B1500000064</t>
  </si>
  <si>
    <t>B1500000066</t>
  </si>
  <si>
    <t>B1500001513</t>
  </si>
  <si>
    <t>B1500000640</t>
  </si>
  <si>
    <t>B1500000438</t>
  </si>
  <si>
    <t>B1500000453</t>
  </si>
  <si>
    <t>A010010011500000439</t>
  </si>
  <si>
    <t>B1500003453</t>
  </si>
  <si>
    <t>B1500003440</t>
  </si>
  <si>
    <t>B1500000187</t>
  </si>
  <si>
    <t>B1500000188</t>
  </si>
  <si>
    <t>B1500000186</t>
  </si>
  <si>
    <t>B1500010646</t>
  </si>
  <si>
    <t>B1500000098</t>
  </si>
  <si>
    <t>B1500001288</t>
  </si>
  <si>
    <t>B1500000323</t>
  </si>
  <si>
    <t>B1500003396</t>
  </si>
  <si>
    <t>B1500002074</t>
  </si>
  <si>
    <t>B1500000290</t>
  </si>
  <si>
    <t>B1500000285</t>
  </si>
  <si>
    <t>B1500000529</t>
  </si>
  <si>
    <t>B1500000357</t>
  </si>
  <si>
    <t>B1500000360</t>
  </si>
  <si>
    <t>B1500000354</t>
  </si>
  <si>
    <t>B1500000251</t>
  </si>
  <si>
    <t>B1500001706</t>
  </si>
  <si>
    <t>B1500001800</t>
  </si>
  <si>
    <t>B1500011137</t>
  </si>
  <si>
    <t>B1500001731</t>
  </si>
  <si>
    <t>B1500001732</t>
  </si>
  <si>
    <t>B1500001736</t>
  </si>
  <si>
    <t>B1500001744</t>
  </si>
  <si>
    <t>B1500001770</t>
  </si>
  <si>
    <t>B1500001792</t>
  </si>
  <si>
    <t>B1500001796</t>
  </si>
  <si>
    <t>B1500000311</t>
  </si>
  <si>
    <t>B1500000137</t>
  </si>
  <si>
    <t>B1500000159</t>
  </si>
  <si>
    <t>B1500000177</t>
  </si>
  <si>
    <t>B1500000197</t>
  </si>
  <si>
    <t>B1500000053</t>
  </si>
  <si>
    <t>B1500001329</t>
  </si>
  <si>
    <t>B1500001348</t>
  </si>
  <si>
    <t>B1500000762</t>
  </si>
  <si>
    <t>B1500000044</t>
  </si>
  <si>
    <t>B1500000175</t>
  </si>
  <si>
    <t>B1500000190</t>
  </si>
  <si>
    <t>B1500000070</t>
  </si>
  <si>
    <t>E450000011170</t>
  </si>
  <si>
    <t>B1500005075</t>
  </si>
  <si>
    <t>B1500005177</t>
  </si>
  <si>
    <t>B1500051284</t>
  </si>
  <si>
    <t>ABONADA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</si>
</sst>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-;\-* #,##0.00_-;_-* &quot;-&quot;??_-;_-@_-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name val="Times New Roman"/>
      <family val="1"/>
    </font>
    <font>
      <sz val="10"/>
      <color rgb="FFC00000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164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vertical="center" wrapText="1"/>
    </xf>
    <xf numFmtId="0" fontId="14" fillId="0" borderId="0" xfId="0" applyFont="1"/>
    <xf numFmtId="164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164" fontId="16" fillId="6" borderId="2" xfId="1" applyFont="1" applyFill="1" applyBorder="1" applyAlignment="1">
      <alignment horizontal="center" vertical="center" wrapText="1"/>
    </xf>
    <xf numFmtId="164" fontId="2" fillId="2" borderId="2" xfId="1" applyFont="1" applyFill="1" applyBorder="1" applyAlignment="1">
      <alignment wrapText="1"/>
    </xf>
    <xf numFmtId="164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164" fontId="0" fillId="0" borderId="0" xfId="0" applyNumberFormat="1"/>
    <xf numFmtId="164" fontId="0" fillId="0" borderId="1" xfId="1" applyFont="1" applyBorder="1"/>
    <xf numFmtId="4" fontId="18" fillId="0" borderId="2" xfId="8" applyNumberFormat="1" applyFont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14" fontId="2" fillId="3" borderId="2" xfId="0" applyNumberFormat="1" applyFont="1" applyFill="1" applyBorder="1" applyAlignment="1">
      <alignment horizontal="center" vertical="center" wrapText="1"/>
    </xf>
    <xf numFmtId="14" fontId="20" fillId="2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/>
    </xf>
    <xf numFmtId="4" fontId="10" fillId="0" borderId="2" xfId="8" applyNumberFormat="1" applyFont="1" applyBorder="1" applyAlignment="1">
      <alignment horizontal="left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/>
    </xf>
    <xf numFmtId="0" fontId="23" fillId="0" borderId="2" xfId="0" applyFont="1" applyBorder="1" applyAlignment="1">
      <alignment horizontal="left"/>
    </xf>
    <xf numFmtId="14" fontId="23" fillId="2" borderId="2" xfId="0" applyNumberFormat="1" applyFont="1" applyFill="1" applyBorder="1" applyAlignment="1">
      <alignment horizontal="center" vertical="top"/>
    </xf>
    <xf numFmtId="14" fontId="23" fillId="2" borderId="2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left"/>
    </xf>
    <xf numFmtId="0" fontId="24" fillId="0" borderId="2" xfId="0" applyFont="1" applyBorder="1" applyAlignment="1">
      <alignment vertical="center"/>
    </xf>
    <xf numFmtId="0" fontId="24" fillId="0" borderId="2" xfId="0" applyFont="1" applyBorder="1"/>
    <xf numFmtId="0" fontId="14" fillId="0" borderId="0" xfId="0" applyFont="1" applyBorder="1" applyAlignment="1">
      <alignment horizontal="left"/>
    </xf>
    <xf numFmtId="164" fontId="14" fillId="0" borderId="0" xfId="1" applyFont="1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2" xfId="1" applyFont="1" applyBorder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</cellXfs>
  <cellStyles count="11">
    <cellStyle name="Euro" xfId="4"/>
    <cellStyle name="Millares" xfId="1" builtinId="3"/>
    <cellStyle name="Millares 2" xfId="2"/>
    <cellStyle name="Millares 2 2" xfId="6"/>
    <cellStyle name="Millares 2 2 2" xfId="7"/>
    <cellStyle name="Millares 2 3" xfId="5"/>
    <cellStyle name="Millares_29 feb DESEMBOLSO2004 2 2" xfId="8"/>
    <cellStyle name="Normal" xfId="0" builtinId="0"/>
    <cellStyle name="Normal 2" xfId="9"/>
    <cellStyle name="Normal 3" xfId="3"/>
    <cellStyle name="Porcentaje 2" xfId="1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587652</xdr:colOff>
      <xdr:row>59</xdr:row>
      <xdr:rowOff>0</xdr:rowOff>
    </xdr:from>
    <xdr:ext cx="3307014" cy="712472"/>
    <xdr:pic>
      <xdr:nvPicPr>
        <xdr:cNvPr id="2" name="Gráfico 1">
          <a:extLst>
            <a:ext uri="{FF2B5EF4-FFF2-40B4-BE49-F238E27FC236}">
              <a16:creationId xmlns="" xmlns:a16="http://schemas.microsoft.com/office/drawing/2014/main" id="{D166FECD-4211-41E6-B1FC-8F15DC994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=""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4069" y="0"/>
          <a:ext cx="3307014" cy="71247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6" customHeight="1">
      <c r="A5" s="94"/>
      <c r="B5" s="94"/>
      <c r="C5" s="94"/>
      <c r="D5" s="94"/>
      <c r="E5" s="94"/>
      <c r="F5" s="38"/>
    </row>
    <row r="6" spans="1:8" ht="41.25" customHeight="1">
      <c r="A6" s="95" t="s">
        <v>891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2"/>
  <sheetViews>
    <sheetView tabSelected="1" topLeftCell="A59" zoomScale="90" zoomScaleNormal="90" workbookViewId="0">
      <selection activeCell="C168" sqref="C168"/>
    </sheetView>
  </sheetViews>
  <sheetFormatPr baseColWidth="10" defaultRowHeight="15"/>
  <cols>
    <col min="1" max="1" width="4.5703125" customWidth="1"/>
    <col min="2" max="2" width="38.28515625" customWidth="1"/>
    <col min="3" max="3" width="39.85546875" customWidth="1"/>
    <col min="4" max="4" width="17.5703125" style="13" customWidth="1"/>
    <col min="5" max="5" width="38.42578125" style="13" customWidth="1"/>
    <col min="6" max="6" width="17.42578125" customWidth="1"/>
    <col min="7" max="7" width="20.42578125" customWidth="1"/>
  </cols>
  <sheetData>
    <row r="1" spans="2:7" hidden="1">
      <c r="G1" s="52"/>
    </row>
    <row r="2" spans="2:7" hidden="1">
      <c r="G2" s="52"/>
    </row>
    <row r="3" spans="2:7" hidden="1">
      <c r="G3" s="52"/>
    </row>
    <row r="4" spans="2:7" hidden="1">
      <c r="C4" s="96" t="s">
        <v>1357</v>
      </c>
      <c r="D4" s="96"/>
      <c r="E4" s="96"/>
      <c r="F4" s="96"/>
      <c r="G4" s="96"/>
    </row>
    <row r="5" spans="2:7" hidden="1">
      <c r="G5" s="52"/>
    </row>
    <row r="6" spans="2:7" ht="30" hidden="1">
      <c r="B6" s="63" t="s">
        <v>2</v>
      </c>
      <c r="C6" s="63" t="s">
        <v>1347</v>
      </c>
      <c r="D6" s="64" t="s">
        <v>1</v>
      </c>
      <c r="E6" s="65" t="s">
        <v>0</v>
      </c>
      <c r="F6" s="65" t="s">
        <v>1348</v>
      </c>
      <c r="G6" s="66" t="s">
        <v>1346</v>
      </c>
    </row>
    <row r="7" spans="2:7" ht="22.5" hidden="1">
      <c r="B7" s="54" t="s">
        <v>1358</v>
      </c>
      <c r="C7" s="75" t="s">
        <v>1384</v>
      </c>
      <c r="D7" s="69">
        <v>44725</v>
      </c>
      <c r="E7" s="79" t="s">
        <v>1393</v>
      </c>
      <c r="F7" s="62" t="s">
        <v>1359</v>
      </c>
      <c r="G7" s="67">
        <v>4753713.72</v>
      </c>
    </row>
    <row r="8" spans="2:7" hidden="1">
      <c r="B8" s="54" t="s">
        <v>1360</v>
      </c>
      <c r="C8" s="75" t="s">
        <v>1385</v>
      </c>
      <c r="D8" s="69">
        <v>44687</v>
      </c>
      <c r="E8" s="79" t="s">
        <v>1398</v>
      </c>
      <c r="F8" s="62" t="s">
        <v>1359</v>
      </c>
      <c r="G8" s="67">
        <v>211515.91</v>
      </c>
    </row>
    <row r="9" spans="2:7" hidden="1">
      <c r="B9" s="54" t="s">
        <v>1361</v>
      </c>
      <c r="C9" s="75" t="s">
        <v>1386</v>
      </c>
      <c r="D9" s="69">
        <v>44691</v>
      </c>
      <c r="E9" s="79" t="s">
        <v>1397</v>
      </c>
      <c r="F9" s="62" t="s">
        <v>1359</v>
      </c>
      <c r="G9" s="67">
        <v>80991.679999999993</v>
      </c>
    </row>
    <row r="10" spans="2:7" hidden="1">
      <c r="B10" s="54" t="s">
        <v>1361</v>
      </c>
      <c r="C10" s="75" t="s">
        <v>1394</v>
      </c>
      <c r="D10" s="69" t="s">
        <v>1395</v>
      </c>
      <c r="E10" s="79" t="s">
        <v>1396</v>
      </c>
      <c r="F10" s="62" t="s">
        <v>1359</v>
      </c>
      <c r="G10" s="67">
        <v>16310.55</v>
      </c>
    </row>
    <row r="11" spans="2:7" ht="38.25" hidden="1" customHeight="1">
      <c r="B11" s="54" t="s">
        <v>1358</v>
      </c>
      <c r="C11" s="75" t="s">
        <v>1387</v>
      </c>
      <c r="D11" s="69">
        <v>44769</v>
      </c>
      <c r="E11" s="79" t="s">
        <v>410</v>
      </c>
      <c r="F11" s="62" t="s">
        <v>1359</v>
      </c>
      <c r="G11" s="67">
        <v>3954322.69</v>
      </c>
    </row>
    <row r="12" spans="2:7" ht="22.5" hidden="1">
      <c r="B12" s="54" t="s">
        <v>1362</v>
      </c>
      <c r="C12" s="75" t="s">
        <v>1404</v>
      </c>
      <c r="D12" s="69">
        <v>44746</v>
      </c>
      <c r="E12" s="79" t="s">
        <v>1405</v>
      </c>
      <c r="F12" s="62" t="s">
        <v>1359</v>
      </c>
      <c r="G12" s="67">
        <v>766074.46</v>
      </c>
    </row>
    <row r="13" spans="2:7" ht="28.5" hidden="1" customHeight="1">
      <c r="B13" s="54" t="s">
        <v>1363</v>
      </c>
      <c r="C13" s="75" t="s">
        <v>1403</v>
      </c>
      <c r="D13" s="69">
        <v>44768</v>
      </c>
      <c r="E13" s="79" t="s">
        <v>256</v>
      </c>
      <c r="F13" s="62" t="s">
        <v>1359</v>
      </c>
      <c r="G13" s="67">
        <v>149270.57999999999</v>
      </c>
    </row>
    <row r="14" spans="2:7" ht="28.5" hidden="1" customHeight="1">
      <c r="B14" s="54" t="s">
        <v>1364</v>
      </c>
      <c r="C14" s="75" t="s">
        <v>1402</v>
      </c>
      <c r="D14" s="69">
        <v>44757</v>
      </c>
      <c r="E14" s="80" t="s">
        <v>447</v>
      </c>
      <c r="F14" s="62" t="s">
        <v>1359</v>
      </c>
      <c r="G14" s="67">
        <v>1316450</v>
      </c>
    </row>
    <row r="15" spans="2:7" hidden="1">
      <c r="B15" s="54" t="s">
        <v>1365</v>
      </c>
      <c r="C15" s="75" t="s">
        <v>1388</v>
      </c>
      <c r="D15" s="70">
        <v>44739</v>
      </c>
      <c r="E15" s="79" t="s">
        <v>1420</v>
      </c>
      <c r="F15" s="62" t="s">
        <v>1359</v>
      </c>
      <c r="G15" s="68">
        <v>37122.410000000003</v>
      </c>
    </row>
    <row r="16" spans="2:7" ht="33.75" hidden="1">
      <c r="B16" s="54" t="s">
        <v>1366</v>
      </c>
      <c r="C16" s="75" t="s">
        <v>1401</v>
      </c>
      <c r="D16" s="71">
        <v>44754</v>
      </c>
      <c r="E16" s="80" t="s">
        <v>1400</v>
      </c>
      <c r="F16" s="62" t="s">
        <v>1359</v>
      </c>
      <c r="G16" s="68">
        <v>122944</v>
      </c>
    </row>
    <row r="17" spans="2:7" ht="22.5" hidden="1">
      <c r="B17" s="54" t="s">
        <v>1367</v>
      </c>
      <c r="C17" s="75" t="s">
        <v>1399</v>
      </c>
      <c r="D17" s="70">
        <v>44761</v>
      </c>
      <c r="E17" s="80" t="s">
        <v>515</v>
      </c>
      <c r="F17" s="62" t="s">
        <v>1359</v>
      </c>
      <c r="G17" s="68">
        <v>108480</v>
      </c>
    </row>
    <row r="18" spans="2:7" ht="22.5" hidden="1">
      <c r="B18" s="54" t="s">
        <v>1368</v>
      </c>
      <c r="C18" s="75" t="s">
        <v>1414</v>
      </c>
      <c r="D18" s="70">
        <v>44734</v>
      </c>
      <c r="E18" s="80" t="s">
        <v>1415</v>
      </c>
      <c r="F18" s="62" t="s">
        <v>1359</v>
      </c>
      <c r="G18" s="57">
        <v>1136441</v>
      </c>
    </row>
    <row r="19" spans="2:7" ht="33.75" hidden="1">
      <c r="B19" s="54" t="s">
        <v>1369</v>
      </c>
      <c r="C19" s="75" t="s">
        <v>1413</v>
      </c>
      <c r="D19" s="70">
        <v>44747</v>
      </c>
      <c r="E19" s="79" t="s">
        <v>1419</v>
      </c>
      <c r="F19" s="62" t="s">
        <v>1359</v>
      </c>
      <c r="G19" s="57">
        <v>400705.75</v>
      </c>
    </row>
    <row r="20" spans="2:7" ht="33.75" hidden="1">
      <c r="B20" s="54" t="s">
        <v>46</v>
      </c>
      <c r="C20" s="75" t="s">
        <v>1401</v>
      </c>
      <c r="D20" s="70">
        <v>44760</v>
      </c>
      <c r="E20" s="80" t="s">
        <v>1412</v>
      </c>
      <c r="F20" s="62" t="s">
        <v>1359</v>
      </c>
      <c r="G20" s="57">
        <v>1034967</v>
      </c>
    </row>
    <row r="21" spans="2:7" ht="22.5" hidden="1">
      <c r="B21" s="54" t="s">
        <v>1370</v>
      </c>
      <c r="C21" s="75" t="s">
        <v>1410</v>
      </c>
      <c r="D21" s="70">
        <v>44769</v>
      </c>
      <c r="E21" s="80" t="s">
        <v>1411</v>
      </c>
      <c r="F21" s="62" t="s">
        <v>1359</v>
      </c>
      <c r="G21" s="57">
        <v>113000</v>
      </c>
    </row>
    <row r="22" spans="2:7" ht="22.5" hidden="1">
      <c r="B22" s="54" t="s">
        <v>1371</v>
      </c>
      <c r="C22" s="75" t="s">
        <v>1408</v>
      </c>
      <c r="D22" s="70">
        <v>44712</v>
      </c>
      <c r="E22" s="80" t="s">
        <v>1409</v>
      </c>
      <c r="F22" s="62" t="s">
        <v>1359</v>
      </c>
      <c r="G22" s="57">
        <v>41668.269999999997</v>
      </c>
    </row>
    <row r="23" spans="2:7" ht="22.5" hidden="1">
      <c r="B23" s="54" t="s">
        <v>1372</v>
      </c>
      <c r="C23" s="75" t="s">
        <v>1374</v>
      </c>
      <c r="D23" s="78"/>
      <c r="E23" s="80" t="s">
        <v>1416</v>
      </c>
      <c r="F23" s="62" t="s">
        <v>1359</v>
      </c>
      <c r="G23" s="57">
        <v>996203.21</v>
      </c>
    </row>
    <row r="24" spans="2:7" ht="22.5" hidden="1">
      <c r="B24" s="54" t="s">
        <v>1373</v>
      </c>
      <c r="C24" s="75" t="s">
        <v>1376</v>
      </c>
      <c r="D24" s="71">
        <v>44761</v>
      </c>
      <c r="E24" s="80" t="s">
        <v>1392</v>
      </c>
      <c r="F24" s="62" t="s">
        <v>1359</v>
      </c>
      <c r="G24" s="57">
        <v>384200</v>
      </c>
    </row>
    <row r="25" spans="2:7" hidden="1">
      <c r="B25" s="54" t="s">
        <v>1375</v>
      </c>
      <c r="C25" s="75" t="s">
        <v>1377</v>
      </c>
      <c r="D25" s="71">
        <v>44713</v>
      </c>
      <c r="E25" s="80" t="s">
        <v>1391</v>
      </c>
      <c r="F25" s="62" t="s">
        <v>1359</v>
      </c>
      <c r="G25" s="57">
        <v>287610</v>
      </c>
    </row>
    <row r="26" spans="2:7" hidden="1">
      <c r="B26" s="54" t="s">
        <v>1378</v>
      </c>
      <c r="C26" s="75" t="s">
        <v>1379</v>
      </c>
      <c r="D26" s="71">
        <v>44734</v>
      </c>
      <c r="E26" s="80" t="s">
        <v>1390</v>
      </c>
      <c r="F26" s="62" t="s">
        <v>1359</v>
      </c>
      <c r="G26" s="57">
        <v>258618</v>
      </c>
    </row>
    <row r="27" spans="2:7" ht="22.5" hidden="1">
      <c r="B27" s="54" t="s">
        <v>1380</v>
      </c>
      <c r="C27" s="75" t="s">
        <v>1381</v>
      </c>
      <c r="D27" s="71">
        <v>44754</v>
      </c>
      <c r="E27" s="80" t="s">
        <v>1389</v>
      </c>
      <c r="F27" s="62" t="s">
        <v>1359</v>
      </c>
      <c r="G27" s="57">
        <v>339000</v>
      </c>
    </row>
    <row r="28" spans="2:7" hidden="1">
      <c r="B28" s="56"/>
      <c r="C28" s="75"/>
      <c r="D28" s="77"/>
      <c r="E28" s="80"/>
      <c r="F28" s="62"/>
      <c r="G28" s="57"/>
    </row>
    <row r="29" spans="2:7" ht="24.95" hidden="1" customHeight="1">
      <c r="B29" s="56"/>
      <c r="C29" s="75"/>
      <c r="D29" s="77"/>
      <c r="E29" s="80"/>
      <c r="F29" s="62"/>
      <c r="G29" s="57"/>
    </row>
    <row r="30" spans="2:7" ht="24.95" hidden="1" customHeight="1">
      <c r="B30" s="56"/>
      <c r="C30" s="75"/>
      <c r="D30" s="77"/>
      <c r="E30" s="80"/>
      <c r="F30" s="62"/>
      <c r="G30" s="57"/>
    </row>
    <row r="31" spans="2:7" ht="24.95" hidden="1" customHeight="1">
      <c r="B31" s="56"/>
      <c r="C31" s="75"/>
      <c r="D31" s="77"/>
      <c r="E31" s="80"/>
      <c r="F31" s="62"/>
      <c r="G31" s="57"/>
    </row>
    <row r="32" spans="2:7" ht="24.95" hidden="1" customHeight="1">
      <c r="B32" s="56"/>
      <c r="C32" s="75"/>
      <c r="D32" s="77"/>
      <c r="E32" s="80"/>
      <c r="F32" s="62"/>
      <c r="G32" s="57"/>
    </row>
    <row r="33" spans="2:7" ht="24.95" hidden="1" customHeight="1">
      <c r="B33" s="56"/>
      <c r="C33" s="75"/>
      <c r="D33" s="77"/>
      <c r="E33" s="80"/>
      <c r="F33" s="62"/>
      <c r="G33" s="57"/>
    </row>
    <row r="34" spans="2:7" ht="24.95" hidden="1" customHeight="1">
      <c r="B34" s="56"/>
      <c r="C34" s="75"/>
      <c r="D34" s="77"/>
      <c r="E34" s="80"/>
      <c r="F34" s="62"/>
      <c r="G34" s="57"/>
    </row>
    <row r="35" spans="2:7" ht="24.95" hidden="1" customHeight="1">
      <c r="B35" s="56"/>
      <c r="C35" s="75"/>
      <c r="D35" s="77"/>
      <c r="E35" s="80"/>
      <c r="F35" s="62"/>
      <c r="G35" s="57"/>
    </row>
    <row r="36" spans="2:7" ht="24.95" hidden="1" customHeight="1">
      <c r="B36" s="56"/>
      <c r="C36" s="75"/>
      <c r="D36" s="77"/>
      <c r="E36" s="80"/>
      <c r="F36" s="62"/>
      <c r="G36" s="57"/>
    </row>
    <row r="37" spans="2:7" ht="24.95" hidden="1" customHeight="1">
      <c r="B37" s="56"/>
      <c r="C37" s="75"/>
      <c r="D37" s="77"/>
      <c r="E37" s="80"/>
      <c r="F37" s="62"/>
      <c r="G37" s="57"/>
    </row>
    <row r="38" spans="2:7" ht="24.95" hidden="1" customHeight="1">
      <c r="B38" s="56"/>
      <c r="C38" s="75"/>
      <c r="D38" s="77"/>
      <c r="E38" s="80"/>
      <c r="F38" s="62"/>
      <c r="G38" s="57"/>
    </row>
    <row r="39" spans="2:7" hidden="1">
      <c r="B39" s="56"/>
      <c r="C39" s="75"/>
      <c r="D39" s="77"/>
      <c r="E39" s="81"/>
      <c r="F39" s="62"/>
      <c r="G39" s="57"/>
    </row>
    <row r="40" spans="2:7" hidden="1">
      <c r="B40" s="56"/>
      <c r="C40" s="75"/>
      <c r="D40" s="77"/>
      <c r="E40" s="81"/>
      <c r="F40" s="62"/>
      <c r="G40" s="57"/>
    </row>
    <row r="41" spans="2:7" hidden="1">
      <c r="B41" s="56"/>
      <c r="C41" s="76"/>
      <c r="D41" s="77"/>
      <c r="E41" s="81"/>
      <c r="F41" s="62"/>
      <c r="G41" s="57"/>
    </row>
    <row r="42" spans="2:7" hidden="1">
      <c r="B42" s="54"/>
      <c r="C42" s="76"/>
      <c r="D42" s="77"/>
      <c r="E42" s="81"/>
      <c r="F42" s="62"/>
      <c r="G42" s="57"/>
    </row>
    <row r="43" spans="2:7" ht="22.5" hidden="1">
      <c r="B43" s="54" t="s">
        <v>1382</v>
      </c>
      <c r="C43" s="76" t="s">
        <v>1383</v>
      </c>
      <c r="D43" s="71">
        <v>44770</v>
      </c>
      <c r="E43" s="81" t="s">
        <v>1417</v>
      </c>
      <c r="F43" s="62" t="s">
        <v>1359</v>
      </c>
      <c r="G43" s="57">
        <v>91699.05</v>
      </c>
    </row>
    <row r="44" spans="2:7" ht="33.75" hidden="1">
      <c r="B44" s="54" t="s">
        <v>1406</v>
      </c>
      <c r="C44" s="76" t="s">
        <v>1407</v>
      </c>
      <c r="D44" s="71">
        <v>44785</v>
      </c>
      <c r="E44" s="81" t="s">
        <v>1418</v>
      </c>
      <c r="F44" s="62" t="s">
        <v>1359</v>
      </c>
      <c r="G44" s="57">
        <v>38420</v>
      </c>
    </row>
    <row r="45" spans="2:7" hidden="1">
      <c r="B45" s="54"/>
      <c r="C45" s="76"/>
      <c r="D45" s="71"/>
      <c r="E45" s="71"/>
      <c r="F45" s="62"/>
      <c r="G45" s="57"/>
    </row>
    <row r="46" spans="2:7" hidden="1">
      <c r="B46" s="53"/>
      <c r="C46" s="76"/>
      <c r="D46" s="71"/>
      <c r="E46" s="71"/>
      <c r="F46" s="62"/>
      <c r="G46" s="57"/>
    </row>
    <row r="47" spans="2:7" hidden="1">
      <c r="B47" s="53"/>
      <c r="C47" s="55"/>
      <c r="D47" s="71"/>
      <c r="E47" s="71"/>
      <c r="F47" s="62"/>
      <c r="G47" s="57"/>
    </row>
    <row r="48" spans="2:7" hidden="1">
      <c r="B48" s="97" t="s">
        <v>1345</v>
      </c>
      <c r="C48" s="97"/>
      <c r="D48" s="97"/>
      <c r="E48" s="97"/>
      <c r="F48" s="97"/>
      <c r="G48" s="59">
        <f>SUM(G7:G47)</f>
        <v>16639728.279999997</v>
      </c>
    </row>
    <row r="49" spans="2:7" hidden="1"/>
    <row r="50" spans="2:7" hidden="1">
      <c r="B50" s="58" t="s">
        <v>147</v>
      </c>
      <c r="C50" s="60"/>
      <c r="D50" s="61" t="s">
        <v>148</v>
      </c>
      <c r="E50" s="61"/>
      <c r="G50" s="61" t="s">
        <v>149</v>
      </c>
    </row>
    <row r="51" spans="2:7" hidden="1">
      <c r="C51" s="12"/>
      <c r="G51" s="13"/>
    </row>
    <row r="52" spans="2:7" hidden="1">
      <c r="B52" t="s">
        <v>138</v>
      </c>
      <c r="C52" s="12"/>
      <c r="D52" s="13" t="s">
        <v>139</v>
      </c>
      <c r="G52" s="13" t="s">
        <v>140</v>
      </c>
    </row>
    <row r="53" spans="2:7" hidden="1">
      <c r="B53" s="58" t="s">
        <v>1349</v>
      </c>
      <c r="C53" s="60"/>
      <c r="D53" s="61" t="s">
        <v>1356</v>
      </c>
      <c r="E53" s="61"/>
      <c r="G53" s="61" t="s">
        <v>1355</v>
      </c>
    </row>
    <row r="54" spans="2:7" hidden="1">
      <c r="B54" t="s">
        <v>144</v>
      </c>
      <c r="C54" s="12"/>
      <c r="D54" s="13" t="s">
        <v>145</v>
      </c>
      <c r="G54" s="13" t="s">
        <v>1350</v>
      </c>
    </row>
    <row r="55" spans="2:7" hidden="1">
      <c r="G55" s="52"/>
    </row>
    <row r="56" spans="2:7" hidden="1"/>
    <row r="57" spans="2:7" hidden="1"/>
    <row r="58" spans="2:7" hidden="1"/>
    <row r="59" spans="2:7" ht="21">
      <c r="C59" s="82" t="s">
        <v>1421</v>
      </c>
    </row>
    <row r="60" spans="2:7">
      <c r="G60" s="52"/>
    </row>
    <row r="61" spans="2:7">
      <c r="G61" s="52"/>
    </row>
    <row r="62" spans="2:7">
      <c r="G62" s="52"/>
    </row>
    <row r="63" spans="2:7" ht="18.75">
      <c r="C63" s="98" t="s">
        <v>1468</v>
      </c>
      <c r="D63" s="98"/>
      <c r="E63" s="98"/>
      <c r="F63" s="98"/>
      <c r="G63" s="98"/>
    </row>
    <row r="64" spans="2:7">
      <c r="G64" s="52"/>
    </row>
    <row r="65" spans="2:7" ht="30">
      <c r="B65" s="63" t="s">
        <v>2</v>
      </c>
      <c r="C65" s="63" t="s">
        <v>1347</v>
      </c>
      <c r="D65" s="65" t="s">
        <v>1</v>
      </c>
      <c r="E65" s="65" t="s">
        <v>0</v>
      </c>
      <c r="F65" s="65" t="s">
        <v>1348</v>
      </c>
      <c r="G65" s="66" t="s">
        <v>1435</v>
      </c>
    </row>
    <row r="66" spans="2:7">
      <c r="B66" s="83" t="s">
        <v>1423</v>
      </c>
      <c r="C66" s="83" t="s">
        <v>1427</v>
      </c>
      <c r="D66" s="84">
        <v>45079</v>
      </c>
      <c r="E66" s="84" t="s">
        <v>1515</v>
      </c>
      <c r="F66" s="62" t="s">
        <v>1359</v>
      </c>
      <c r="G66" s="67">
        <v>32640.87</v>
      </c>
    </row>
    <row r="67" spans="2:7">
      <c r="B67" s="83" t="s">
        <v>1422</v>
      </c>
      <c r="C67" s="83" t="s">
        <v>1426</v>
      </c>
      <c r="D67" s="84">
        <v>45082</v>
      </c>
      <c r="E67" s="84" t="s">
        <v>1516</v>
      </c>
      <c r="F67" s="62" t="s">
        <v>1359</v>
      </c>
      <c r="G67" s="67">
        <v>30000</v>
      </c>
    </row>
    <row r="68" spans="2:7">
      <c r="B68" s="83" t="s">
        <v>1469</v>
      </c>
      <c r="C68" s="83" t="s">
        <v>1444</v>
      </c>
      <c r="D68" s="84">
        <v>45086</v>
      </c>
      <c r="E68" s="84" t="s">
        <v>1517</v>
      </c>
      <c r="F68" s="62" t="s">
        <v>1359</v>
      </c>
      <c r="G68" s="67">
        <v>5839.58</v>
      </c>
    </row>
    <row r="69" spans="2:7">
      <c r="B69" s="83" t="s">
        <v>1470</v>
      </c>
      <c r="C69" s="83" t="s">
        <v>1465</v>
      </c>
      <c r="D69" s="84">
        <v>45076</v>
      </c>
      <c r="E69" s="84" t="s">
        <v>1518</v>
      </c>
      <c r="F69" s="62" t="s">
        <v>1359</v>
      </c>
      <c r="G69" s="67">
        <v>29800</v>
      </c>
    </row>
    <row r="70" spans="2:7">
      <c r="B70" s="83" t="s">
        <v>1470</v>
      </c>
      <c r="C70" s="83" t="s">
        <v>1465</v>
      </c>
      <c r="D70" s="84">
        <v>45046</v>
      </c>
      <c r="E70" s="84" t="s">
        <v>56</v>
      </c>
      <c r="F70" s="62" t="s">
        <v>1359</v>
      </c>
      <c r="G70" s="67">
        <v>11500</v>
      </c>
    </row>
    <row r="71" spans="2:7">
      <c r="B71" s="83" t="s">
        <v>1440</v>
      </c>
      <c r="C71" s="83" t="s">
        <v>1427</v>
      </c>
      <c r="D71" s="84">
        <v>45077</v>
      </c>
      <c r="E71" s="84" t="s">
        <v>1260</v>
      </c>
      <c r="F71" s="62" t="s">
        <v>1359</v>
      </c>
      <c r="G71" s="67">
        <v>12075</v>
      </c>
    </row>
    <row r="72" spans="2:7">
      <c r="B72" s="83" t="s">
        <v>1437</v>
      </c>
      <c r="C72" s="83" t="s">
        <v>1427</v>
      </c>
      <c r="D72" s="84">
        <v>45071</v>
      </c>
      <c r="E72" s="84" t="s">
        <v>1519</v>
      </c>
      <c r="F72" s="62" t="s">
        <v>1359</v>
      </c>
      <c r="G72" s="67">
        <v>19635</v>
      </c>
    </row>
    <row r="73" spans="2:7">
      <c r="B73" s="83" t="s">
        <v>1437</v>
      </c>
      <c r="C73" s="83" t="s">
        <v>1427</v>
      </c>
      <c r="D73" s="84">
        <v>45078</v>
      </c>
      <c r="E73" s="84" t="s">
        <v>1520</v>
      </c>
      <c r="F73" s="62" t="s">
        <v>1359</v>
      </c>
      <c r="G73" s="67">
        <v>19810</v>
      </c>
    </row>
    <row r="74" spans="2:7">
      <c r="B74" s="83" t="s">
        <v>1424</v>
      </c>
      <c r="C74" s="83" t="s">
        <v>1429</v>
      </c>
      <c r="D74" s="84">
        <v>45016</v>
      </c>
      <c r="E74" s="84" t="s">
        <v>1389</v>
      </c>
      <c r="F74" s="62" t="s">
        <v>1359</v>
      </c>
      <c r="G74" s="67">
        <v>68400</v>
      </c>
    </row>
    <row r="75" spans="2:7">
      <c r="B75" s="83" t="s">
        <v>1424</v>
      </c>
      <c r="C75" s="83" t="s">
        <v>1429</v>
      </c>
      <c r="D75" s="84">
        <v>45044</v>
      </c>
      <c r="E75" s="84" t="s">
        <v>1521</v>
      </c>
      <c r="F75" s="62" t="s">
        <v>1359</v>
      </c>
      <c r="G75" s="67">
        <v>64600</v>
      </c>
    </row>
    <row r="76" spans="2:7">
      <c r="B76" s="83" t="s">
        <v>1441</v>
      </c>
      <c r="C76" s="83" t="s">
        <v>1445</v>
      </c>
      <c r="D76" s="92">
        <v>44916</v>
      </c>
      <c r="E76" s="84" t="s">
        <v>1522</v>
      </c>
      <c r="F76" s="62" t="s">
        <v>1359</v>
      </c>
      <c r="G76" s="67">
        <v>47790</v>
      </c>
    </row>
    <row r="77" spans="2:7">
      <c r="B77" s="83" t="s">
        <v>1441</v>
      </c>
      <c r="C77" s="83" t="s">
        <v>1445</v>
      </c>
      <c r="D77" s="92">
        <v>44959</v>
      </c>
      <c r="E77" s="84" t="s">
        <v>1523</v>
      </c>
      <c r="F77" s="62" t="s">
        <v>1359</v>
      </c>
      <c r="G77" s="67">
        <v>47790</v>
      </c>
    </row>
    <row r="78" spans="2:7">
      <c r="B78" s="83" t="s">
        <v>1425</v>
      </c>
      <c r="C78" s="83" t="s">
        <v>1446</v>
      </c>
      <c r="D78" s="84">
        <v>45044</v>
      </c>
      <c r="E78" s="84" t="s">
        <v>1524</v>
      </c>
      <c r="F78" s="62" t="s">
        <v>1359</v>
      </c>
      <c r="G78" s="67">
        <v>32450</v>
      </c>
    </row>
    <row r="79" spans="2:7">
      <c r="B79" s="83" t="s">
        <v>1425</v>
      </c>
      <c r="C79" s="83" t="s">
        <v>1446</v>
      </c>
      <c r="D79" s="84">
        <v>45015</v>
      </c>
      <c r="E79" s="84" t="s">
        <v>1525</v>
      </c>
      <c r="F79" s="62" t="s">
        <v>1359</v>
      </c>
      <c r="G79" s="67">
        <v>32795.15</v>
      </c>
    </row>
    <row r="80" spans="2:7">
      <c r="B80" s="83" t="s">
        <v>1471</v>
      </c>
      <c r="C80" s="83" t="s">
        <v>1439</v>
      </c>
      <c r="D80" s="84">
        <v>45001</v>
      </c>
      <c r="E80" s="84" t="s">
        <v>661</v>
      </c>
      <c r="F80" s="62" t="s">
        <v>1359</v>
      </c>
      <c r="G80" s="67">
        <v>51964</v>
      </c>
    </row>
    <row r="81" spans="2:7">
      <c r="B81" s="83" t="s">
        <v>1472</v>
      </c>
      <c r="C81" s="83" t="s">
        <v>1427</v>
      </c>
      <c r="D81" s="84">
        <v>45036</v>
      </c>
      <c r="E81" s="84" t="s">
        <v>1526</v>
      </c>
      <c r="F81" s="62" t="s">
        <v>1359</v>
      </c>
      <c r="G81" s="67">
        <v>15340</v>
      </c>
    </row>
    <row r="82" spans="2:7">
      <c r="B82" s="83" t="s">
        <v>1472</v>
      </c>
      <c r="C82" s="83" t="s">
        <v>1427</v>
      </c>
      <c r="D82" s="84">
        <v>45058</v>
      </c>
      <c r="E82" s="84" t="s">
        <v>1527</v>
      </c>
      <c r="F82" s="62" t="s">
        <v>1359</v>
      </c>
      <c r="G82" s="67">
        <v>15340</v>
      </c>
    </row>
    <row r="83" spans="2:7">
      <c r="B83" s="83" t="s">
        <v>1473</v>
      </c>
      <c r="C83" s="83" t="s">
        <v>1444</v>
      </c>
      <c r="D83" s="84">
        <v>44991</v>
      </c>
      <c r="E83" s="84" t="s">
        <v>612</v>
      </c>
      <c r="F83" s="62" t="s">
        <v>1359</v>
      </c>
      <c r="G83" s="67">
        <v>4965.4399999999996</v>
      </c>
    </row>
    <row r="84" spans="2:7">
      <c r="B84" s="83" t="s">
        <v>1473</v>
      </c>
      <c r="C84" s="83" t="s">
        <v>1444</v>
      </c>
      <c r="D84" s="84">
        <v>45020</v>
      </c>
      <c r="E84" s="84" t="s">
        <v>1528</v>
      </c>
      <c r="F84" s="62" t="s">
        <v>1359</v>
      </c>
      <c r="G84" s="67">
        <v>8030.15</v>
      </c>
    </row>
    <row r="85" spans="2:7">
      <c r="B85" s="83" t="s">
        <v>1473</v>
      </c>
      <c r="C85" s="83" t="s">
        <v>1444</v>
      </c>
      <c r="D85" s="84">
        <v>45034</v>
      </c>
      <c r="E85" s="84" t="s">
        <v>966</v>
      </c>
      <c r="F85" s="62" t="s">
        <v>1359</v>
      </c>
      <c r="G85" s="67">
        <v>1060</v>
      </c>
    </row>
    <row r="86" spans="2:7">
      <c r="B86" s="83" t="s">
        <v>1474</v>
      </c>
      <c r="C86" s="83" t="s">
        <v>1444</v>
      </c>
      <c r="D86" s="84">
        <v>45008</v>
      </c>
      <c r="E86" s="84" t="s">
        <v>214</v>
      </c>
      <c r="F86" s="62" t="s">
        <v>1359</v>
      </c>
      <c r="G86" s="67">
        <v>31742</v>
      </c>
    </row>
    <row r="87" spans="2:7">
      <c r="B87" s="83" t="s">
        <v>1475</v>
      </c>
      <c r="C87" s="83" t="s">
        <v>1428</v>
      </c>
      <c r="D87" s="84">
        <v>44992</v>
      </c>
      <c r="E87" s="84" t="s">
        <v>1529</v>
      </c>
      <c r="F87" s="62" t="s">
        <v>1359</v>
      </c>
      <c r="G87" s="67">
        <v>10875</v>
      </c>
    </row>
    <row r="88" spans="2:7">
      <c r="B88" s="83" t="s">
        <v>1476</v>
      </c>
      <c r="C88" s="83" t="s">
        <v>1464</v>
      </c>
      <c r="D88" s="84">
        <v>44970</v>
      </c>
      <c r="E88" s="84" t="s">
        <v>1530</v>
      </c>
      <c r="F88" s="62" t="s">
        <v>1359</v>
      </c>
      <c r="G88" s="67">
        <v>14750</v>
      </c>
    </row>
    <row r="89" spans="2:7">
      <c r="B89" s="83" t="s">
        <v>1476</v>
      </c>
      <c r="C89" s="83" t="s">
        <v>1464</v>
      </c>
      <c r="D89" s="84">
        <v>45036</v>
      </c>
      <c r="E89" s="84" t="s">
        <v>1531</v>
      </c>
      <c r="F89" s="62" t="s">
        <v>1359</v>
      </c>
      <c r="G89" s="67">
        <v>14750</v>
      </c>
    </row>
    <row r="90" spans="2:7">
      <c r="B90" s="83" t="s">
        <v>1477</v>
      </c>
      <c r="C90" s="83" t="s">
        <v>1504</v>
      </c>
      <c r="D90" s="92">
        <v>44991</v>
      </c>
      <c r="E90" s="84" t="s">
        <v>671</v>
      </c>
      <c r="F90" s="62" t="s">
        <v>1359</v>
      </c>
      <c r="G90" s="93">
        <v>7000</v>
      </c>
    </row>
    <row r="91" spans="2:7">
      <c r="B91" s="83" t="s">
        <v>1478</v>
      </c>
      <c r="C91" s="83" t="s">
        <v>1428</v>
      </c>
      <c r="D91" s="84">
        <v>43543</v>
      </c>
      <c r="E91" s="84" t="s">
        <v>1532</v>
      </c>
      <c r="F91" s="62" t="s">
        <v>1359</v>
      </c>
      <c r="G91" s="67">
        <v>75700</v>
      </c>
    </row>
    <row r="92" spans="2:7">
      <c r="B92" s="83" t="s">
        <v>1479</v>
      </c>
      <c r="C92" s="83" t="s">
        <v>1428</v>
      </c>
      <c r="D92" s="84">
        <v>44993</v>
      </c>
      <c r="E92" s="84" t="s">
        <v>283</v>
      </c>
      <c r="F92" s="62" t="s">
        <v>1359</v>
      </c>
      <c r="G92" s="67">
        <v>24898</v>
      </c>
    </row>
    <row r="93" spans="2:7">
      <c r="B93" s="83" t="s">
        <v>1460</v>
      </c>
      <c r="C93" s="83" t="s">
        <v>1428</v>
      </c>
      <c r="D93" s="84">
        <v>45035</v>
      </c>
      <c r="E93" s="84" t="s">
        <v>1533</v>
      </c>
      <c r="F93" s="62" t="s">
        <v>1359</v>
      </c>
      <c r="G93" s="67">
        <v>55000</v>
      </c>
    </row>
    <row r="94" spans="2:7">
      <c r="B94" s="83" t="s">
        <v>1460</v>
      </c>
      <c r="C94" s="83" t="s">
        <v>1428</v>
      </c>
      <c r="D94" s="84">
        <v>45033</v>
      </c>
      <c r="E94" s="84" t="s">
        <v>1534</v>
      </c>
      <c r="F94" s="62" t="s">
        <v>1359</v>
      </c>
      <c r="G94" s="67">
        <v>35588.800000000003</v>
      </c>
    </row>
    <row r="95" spans="2:7">
      <c r="B95" s="83" t="s">
        <v>1459</v>
      </c>
      <c r="C95" s="83" t="s">
        <v>1463</v>
      </c>
      <c r="D95" s="84">
        <v>45036</v>
      </c>
      <c r="E95" s="84" t="s">
        <v>1535</v>
      </c>
      <c r="F95" s="62" t="s">
        <v>1359</v>
      </c>
      <c r="G95" s="67">
        <v>16785.5</v>
      </c>
    </row>
    <row r="96" spans="2:7">
      <c r="B96" s="83" t="s">
        <v>1459</v>
      </c>
      <c r="C96" s="83" t="s">
        <v>1463</v>
      </c>
      <c r="D96" s="84">
        <v>45037</v>
      </c>
      <c r="E96" s="84" t="s">
        <v>1536</v>
      </c>
      <c r="F96" s="62" t="s">
        <v>1359</v>
      </c>
      <c r="G96" s="67">
        <v>3658</v>
      </c>
    </row>
    <row r="97" spans="2:7">
      <c r="B97" s="83" t="s">
        <v>1459</v>
      </c>
      <c r="C97" s="83" t="s">
        <v>1463</v>
      </c>
      <c r="D97" s="84">
        <v>45036</v>
      </c>
      <c r="E97" s="84" t="s">
        <v>1537</v>
      </c>
      <c r="F97" s="62" t="s">
        <v>1359</v>
      </c>
      <c r="G97" s="67">
        <v>15340</v>
      </c>
    </row>
    <row r="98" spans="2:7">
      <c r="B98" s="83" t="s">
        <v>1480</v>
      </c>
      <c r="C98" s="83" t="s">
        <v>1505</v>
      </c>
      <c r="D98" s="84">
        <v>45019</v>
      </c>
      <c r="E98" s="84" t="s">
        <v>232</v>
      </c>
      <c r="F98" s="62" t="s">
        <v>1359</v>
      </c>
      <c r="G98" s="67">
        <v>41117.1</v>
      </c>
    </row>
    <row r="99" spans="2:7">
      <c r="B99" s="83" t="s">
        <v>1443</v>
      </c>
      <c r="C99" s="83" t="s">
        <v>1448</v>
      </c>
      <c r="D99" s="84">
        <v>45064</v>
      </c>
      <c r="E99" s="84" t="s">
        <v>971</v>
      </c>
      <c r="F99" s="62" t="s">
        <v>1359</v>
      </c>
      <c r="G99" s="67">
        <v>90000</v>
      </c>
    </row>
    <row r="100" spans="2:7">
      <c r="B100" s="83" t="s">
        <v>1481</v>
      </c>
      <c r="C100" s="83" t="s">
        <v>1439</v>
      </c>
      <c r="D100" s="84">
        <v>44945</v>
      </c>
      <c r="E100" s="84" t="s">
        <v>1538</v>
      </c>
      <c r="F100" s="62" t="s">
        <v>1359</v>
      </c>
      <c r="G100" s="67">
        <v>111385</v>
      </c>
    </row>
    <row r="101" spans="2:7">
      <c r="B101" s="83" t="s">
        <v>1482</v>
      </c>
      <c r="C101" s="83" t="s">
        <v>1428</v>
      </c>
      <c r="D101" s="84">
        <v>44963</v>
      </c>
      <c r="E101" s="84" t="s">
        <v>1539</v>
      </c>
      <c r="F101" s="62" t="s">
        <v>1438</v>
      </c>
      <c r="G101" s="67">
        <v>103000</v>
      </c>
    </row>
    <row r="102" spans="2:7">
      <c r="B102" s="83" t="s">
        <v>1461</v>
      </c>
      <c r="C102" s="83" t="s">
        <v>1428</v>
      </c>
      <c r="D102" s="84">
        <v>44915</v>
      </c>
      <c r="E102" s="84" t="s">
        <v>1540</v>
      </c>
      <c r="F102" s="62" t="s">
        <v>1359</v>
      </c>
      <c r="G102" s="67">
        <v>33402.5</v>
      </c>
    </row>
    <row r="103" spans="2:7">
      <c r="B103" s="83" t="s">
        <v>1461</v>
      </c>
      <c r="C103" s="83" t="s">
        <v>1428</v>
      </c>
      <c r="D103" s="84">
        <v>44980</v>
      </c>
      <c r="E103" s="84" t="s">
        <v>577</v>
      </c>
      <c r="F103" s="62" t="s">
        <v>1359</v>
      </c>
      <c r="G103" s="67">
        <v>67402.78</v>
      </c>
    </row>
    <row r="104" spans="2:7">
      <c r="B104" s="83" t="s">
        <v>1483</v>
      </c>
      <c r="C104" s="83" t="s">
        <v>1444</v>
      </c>
      <c r="D104" s="84">
        <v>44845</v>
      </c>
      <c r="E104" s="84" t="s">
        <v>1541</v>
      </c>
      <c r="F104" s="62" t="s">
        <v>1359</v>
      </c>
      <c r="G104" s="67">
        <v>2100.4</v>
      </c>
    </row>
    <row r="105" spans="2:7">
      <c r="B105" s="83"/>
      <c r="C105" s="83"/>
      <c r="D105" s="84"/>
      <c r="E105" s="84"/>
      <c r="F105" s="62"/>
      <c r="G105" s="67"/>
    </row>
    <row r="106" spans="2:7">
      <c r="B106" s="83"/>
      <c r="C106" s="83"/>
      <c r="D106" s="84"/>
      <c r="E106" s="84"/>
      <c r="F106" s="62"/>
      <c r="G106" s="67"/>
    </row>
    <row r="107" spans="2:7">
      <c r="B107" s="83" t="s">
        <v>1484</v>
      </c>
      <c r="C107" s="83" t="s">
        <v>1506</v>
      </c>
      <c r="D107" s="84">
        <v>44944</v>
      </c>
      <c r="E107" s="84" t="s">
        <v>1542</v>
      </c>
      <c r="F107" s="62" t="s">
        <v>1359</v>
      </c>
      <c r="G107" s="67">
        <v>9000</v>
      </c>
    </row>
    <row r="108" spans="2:7">
      <c r="B108" s="83" t="s">
        <v>1484</v>
      </c>
      <c r="C108" s="83" t="s">
        <v>1506</v>
      </c>
      <c r="D108" s="84">
        <v>45017</v>
      </c>
      <c r="E108" s="84" t="s">
        <v>1543</v>
      </c>
      <c r="F108" s="62" t="s">
        <v>1359</v>
      </c>
      <c r="G108" s="67">
        <v>6000</v>
      </c>
    </row>
    <row r="109" spans="2:7">
      <c r="B109" s="83" t="s">
        <v>1485</v>
      </c>
      <c r="C109" s="83" t="s">
        <v>1428</v>
      </c>
      <c r="D109" s="84">
        <v>45040</v>
      </c>
      <c r="E109" s="84" t="s">
        <v>1544</v>
      </c>
      <c r="F109" s="62" t="s">
        <v>1359</v>
      </c>
      <c r="G109" s="67">
        <v>24836.080000000002</v>
      </c>
    </row>
    <row r="110" spans="2:7">
      <c r="B110" s="83" t="s">
        <v>1485</v>
      </c>
      <c r="C110" s="83" t="s">
        <v>1428</v>
      </c>
      <c r="D110" s="84">
        <v>45001</v>
      </c>
      <c r="E110" s="84" t="s">
        <v>1545</v>
      </c>
      <c r="F110" s="62" t="s">
        <v>1359</v>
      </c>
      <c r="G110" s="67">
        <v>19460.5</v>
      </c>
    </row>
    <row r="111" spans="2:7">
      <c r="B111" s="83" t="s">
        <v>1486</v>
      </c>
      <c r="C111" s="83" t="s">
        <v>1439</v>
      </c>
      <c r="D111" s="84">
        <v>45020</v>
      </c>
      <c r="E111" s="84" t="s">
        <v>1546</v>
      </c>
      <c r="F111" s="62" t="s">
        <v>1359</v>
      </c>
      <c r="G111" s="67">
        <v>35400</v>
      </c>
    </row>
    <row r="112" spans="2:7">
      <c r="B112" s="83" t="s">
        <v>1487</v>
      </c>
      <c r="C112" s="83" t="s">
        <v>1444</v>
      </c>
      <c r="D112" s="84">
        <v>45026</v>
      </c>
      <c r="E112" s="84" t="s">
        <v>526</v>
      </c>
      <c r="F112" s="62" t="s">
        <v>1359</v>
      </c>
      <c r="G112" s="67">
        <v>63602</v>
      </c>
    </row>
    <row r="113" spans="2:7">
      <c r="B113" s="83" t="s">
        <v>1488</v>
      </c>
      <c r="C113" s="83" t="s">
        <v>1444</v>
      </c>
      <c r="D113" s="85">
        <v>45000</v>
      </c>
      <c r="E113" s="84" t="s">
        <v>1264</v>
      </c>
      <c r="F113" s="62" t="s">
        <v>1359</v>
      </c>
      <c r="G113" s="68">
        <v>27470.400000000001</v>
      </c>
    </row>
    <row r="114" spans="2:7">
      <c r="B114" s="83" t="s">
        <v>1489</v>
      </c>
      <c r="C114" s="83" t="s">
        <v>1428</v>
      </c>
      <c r="D114" s="85">
        <v>43621</v>
      </c>
      <c r="E114" s="84" t="s">
        <v>1282</v>
      </c>
      <c r="F114" s="62" t="s">
        <v>1359</v>
      </c>
      <c r="G114" s="68">
        <v>76250</v>
      </c>
    </row>
    <row r="115" spans="2:7">
      <c r="B115" s="83" t="s">
        <v>1462</v>
      </c>
      <c r="C115" s="83" t="s">
        <v>1507</v>
      </c>
      <c r="D115" s="85">
        <v>44971</v>
      </c>
      <c r="E115" s="84" t="s">
        <v>256</v>
      </c>
      <c r="F115" s="62" t="s">
        <v>1359</v>
      </c>
      <c r="G115" s="68">
        <v>198296.98</v>
      </c>
    </row>
    <row r="116" spans="2:7">
      <c r="B116" s="83" t="s">
        <v>1437</v>
      </c>
      <c r="C116" s="83" t="s">
        <v>1427</v>
      </c>
      <c r="D116" s="85">
        <v>45084</v>
      </c>
      <c r="E116" s="84" t="s">
        <v>1547</v>
      </c>
      <c r="F116" s="62" t="s">
        <v>1359</v>
      </c>
      <c r="G116" s="68">
        <v>19375</v>
      </c>
    </row>
    <row r="117" spans="2:7">
      <c r="B117" s="83" t="s">
        <v>1437</v>
      </c>
      <c r="C117" s="83" t="s">
        <v>1427</v>
      </c>
      <c r="D117" s="85">
        <v>45092</v>
      </c>
      <c r="E117" s="84" t="s">
        <v>1548</v>
      </c>
      <c r="F117" s="62" t="s">
        <v>1359</v>
      </c>
      <c r="G117" s="68">
        <v>19640</v>
      </c>
    </row>
    <row r="118" spans="2:7">
      <c r="B118" s="83" t="s">
        <v>1490</v>
      </c>
      <c r="C118" s="83" t="s">
        <v>1427</v>
      </c>
      <c r="D118" s="92">
        <v>45092</v>
      </c>
      <c r="E118" s="91" t="s">
        <v>1549</v>
      </c>
      <c r="F118" s="62" t="s">
        <v>1359</v>
      </c>
      <c r="G118" s="93">
        <v>35666</v>
      </c>
    </row>
    <row r="119" spans="2:7">
      <c r="B119" s="83" t="s">
        <v>1491</v>
      </c>
      <c r="C119" s="83" t="s">
        <v>1508</v>
      </c>
      <c r="D119" s="85">
        <v>45054</v>
      </c>
      <c r="E119" s="91" t="s">
        <v>688</v>
      </c>
      <c r="F119" s="62" t="s">
        <v>1359</v>
      </c>
      <c r="G119" s="68">
        <v>7500</v>
      </c>
    </row>
    <row r="120" spans="2:7">
      <c r="B120" s="83" t="s">
        <v>1491</v>
      </c>
      <c r="C120" s="83" t="s">
        <v>1508</v>
      </c>
      <c r="D120" s="85">
        <v>44992</v>
      </c>
      <c r="E120" s="91" t="s">
        <v>1550</v>
      </c>
      <c r="F120" s="62" t="s">
        <v>1359</v>
      </c>
      <c r="G120" s="68">
        <v>52260</v>
      </c>
    </row>
    <row r="121" spans="2:7">
      <c r="B121" s="83" t="s">
        <v>1492</v>
      </c>
      <c r="C121" s="83" t="s">
        <v>1509</v>
      </c>
      <c r="D121" s="92">
        <v>45054</v>
      </c>
      <c r="E121" s="91" t="s">
        <v>257</v>
      </c>
      <c r="F121" s="62" t="s">
        <v>1359</v>
      </c>
      <c r="G121" s="93">
        <v>14160</v>
      </c>
    </row>
    <row r="122" spans="2:7">
      <c r="B122" s="83" t="s">
        <v>1492</v>
      </c>
      <c r="C122" s="83" t="s">
        <v>1509</v>
      </c>
      <c r="D122" s="92">
        <v>45054</v>
      </c>
      <c r="E122" s="91" t="s">
        <v>1281</v>
      </c>
      <c r="F122" s="62" t="s">
        <v>1359</v>
      </c>
      <c r="G122" s="93">
        <v>7080</v>
      </c>
    </row>
    <row r="123" spans="2:7">
      <c r="B123" s="83" t="s">
        <v>1493</v>
      </c>
      <c r="C123" s="83" t="s">
        <v>1455</v>
      </c>
      <c r="D123" s="85">
        <v>44923</v>
      </c>
      <c r="E123" s="91" t="s">
        <v>602</v>
      </c>
      <c r="F123" s="62" t="s">
        <v>1359</v>
      </c>
      <c r="G123" s="68">
        <v>47452</v>
      </c>
    </row>
    <row r="124" spans="2:7">
      <c r="B124" s="83" t="s">
        <v>1493</v>
      </c>
      <c r="C124" s="83" t="s">
        <v>1455</v>
      </c>
      <c r="D124" s="85">
        <v>44929</v>
      </c>
      <c r="E124" s="91" t="s">
        <v>1551</v>
      </c>
      <c r="F124" s="62" t="s">
        <v>1359</v>
      </c>
      <c r="G124" s="68">
        <v>28261</v>
      </c>
    </row>
    <row r="125" spans="2:7">
      <c r="B125" s="83" t="s">
        <v>1493</v>
      </c>
      <c r="C125" s="83" t="s">
        <v>1455</v>
      </c>
      <c r="D125" s="85">
        <v>44979</v>
      </c>
      <c r="E125" s="91" t="s">
        <v>1552</v>
      </c>
      <c r="F125" s="62" t="s">
        <v>1359</v>
      </c>
      <c r="G125" s="68">
        <v>29854</v>
      </c>
    </row>
    <row r="126" spans="2:7">
      <c r="B126" s="83" t="s">
        <v>1449</v>
      </c>
      <c r="C126" s="83" t="s">
        <v>1439</v>
      </c>
      <c r="D126" s="85">
        <v>45029</v>
      </c>
      <c r="E126" s="91" t="s">
        <v>1553</v>
      </c>
      <c r="F126" s="62" t="s">
        <v>1359</v>
      </c>
      <c r="G126" s="68">
        <v>127638</v>
      </c>
    </row>
    <row r="127" spans="2:7">
      <c r="B127" s="83" t="s">
        <v>1494</v>
      </c>
      <c r="C127" s="83" t="s">
        <v>1510</v>
      </c>
      <c r="D127" s="85">
        <v>45231</v>
      </c>
      <c r="E127" s="84" t="s">
        <v>1554</v>
      </c>
      <c r="F127" s="62" t="s">
        <v>1359</v>
      </c>
      <c r="G127" s="68">
        <v>5219.38</v>
      </c>
    </row>
    <row r="128" spans="2:7">
      <c r="B128" s="83" t="s">
        <v>1494</v>
      </c>
      <c r="C128" s="83" t="s">
        <v>1510</v>
      </c>
      <c r="D128" s="85">
        <v>44937</v>
      </c>
      <c r="E128" s="84" t="s">
        <v>1555</v>
      </c>
      <c r="F128" s="62" t="s">
        <v>1359</v>
      </c>
      <c r="G128" s="68">
        <v>627.17999999999995</v>
      </c>
    </row>
    <row r="129" spans="2:7">
      <c r="B129" s="83" t="s">
        <v>1494</v>
      </c>
      <c r="C129" s="83" t="s">
        <v>1510</v>
      </c>
      <c r="D129" s="85">
        <v>44946</v>
      </c>
      <c r="E129" s="84" t="s">
        <v>1556</v>
      </c>
      <c r="F129" s="62" t="s">
        <v>1359</v>
      </c>
      <c r="G129" s="68">
        <v>3149.96</v>
      </c>
    </row>
    <row r="130" spans="2:7">
      <c r="B130" s="83" t="s">
        <v>1494</v>
      </c>
      <c r="C130" s="83" t="s">
        <v>1510</v>
      </c>
      <c r="D130" s="85">
        <v>44952</v>
      </c>
      <c r="E130" s="84" t="s">
        <v>1557</v>
      </c>
      <c r="F130" s="62" t="s">
        <v>1359</v>
      </c>
      <c r="G130" s="68">
        <v>9642.4699999999993</v>
      </c>
    </row>
    <row r="131" spans="2:7">
      <c r="B131" s="83" t="s">
        <v>1494</v>
      </c>
      <c r="C131" s="83" t="s">
        <v>1510</v>
      </c>
      <c r="D131" s="85">
        <v>44984</v>
      </c>
      <c r="E131" s="84" t="s">
        <v>1558</v>
      </c>
      <c r="F131" s="62" t="s">
        <v>1359</v>
      </c>
      <c r="G131" s="68">
        <v>20160.04</v>
      </c>
    </row>
    <row r="132" spans="2:7">
      <c r="B132" s="83" t="s">
        <v>1494</v>
      </c>
      <c r="C132" s="83" t="s">
        <v>1510</v>
      </c>
      <c r="D132" s="85">
        <v>45009</v>
      </c>
      <c r="E132" s="84" t="s">
        <v>1559</v>
      </c>
      <c r="F132" s="62" t="s">
        <v>1359</v>
      </c>
      <c r="G132" s="68">
        <v>23088</v>
      </c>
    </row>
    <row r="133" spans="2:7">
      <c r="B133" s="83" t="s">
        <v>1494</v>
      </c>
      <c r="C133" s="83" t="s">
        <v>1510</v>
      </c>
      <c r="D133" s="85">
        <v>45014</v>
      </c>
      <c r="E133" s="84" t="s">
        <v>1560</v>
      </c>
      <c r="F133" s="62" t="s">
        <v>1359</v>
      </c>
      <c r="G133" s="68">
        <v>8326.7099999999991</v>
      </c>
    </row>
    <row r="134" spans="2:7">
      <c r="B134" s="86" t="s">
        <v>1495</v>
      </c>
      <c r="C134" s="83" t="s">
        <v>1511</v>
      </c>
      <c r="D134" s="85">
        <v>44911</v>
      </c>
      <c r="E134" s="84" t="s">
        <v>1561</v>
      </c>
      <c r="F134" s="62" t="s">
        <v>1359</v>
      </c>
      <c r="G134" s="68">
        <v>59000</v>
      </c>
    </row>
    <row r="135" spans="2:7">
      <c r="B135" s="87" t="s">
        <v>1454</v>
      </c>
      <c r="C135" s="83" t="s">
        <v>1456</v>
      </c>
      <c r="D135" s="85">
        <v>44992</v>
      </c>
      <c r="E135" s="84" t="s">
        <v>1271</v>
      </c>
      <c r="F135" s="62" t="s">
        <v>1359</v>
      </c>
      <c r="G135" s="68">
        <v>166500</v>
      </c>
    </row>
    <row r="136" spans="2:7">
      <c r="B136" s="87" t="s">
        <v>1450</v>
      </c>
      <c r="C136" s="83" t="s">
        <v>1439</v>
      </c>
      <c r="D136" s="85">
        <v>44972</v>
      </c>
      <c r="E136" s="84" t="s">
        <v>1562</v>
      </c>
      <c r="F136" s="62" t="s">
        <v>1359</v>
      </c>
      <c r="G136" s="68">
        <v>83348.88</v>
      </c>
    </row>
    <row r="137" spans="2:7">
      <c r="B137" s="87" t="s">
        <v>1450</v>
      </c>
      <c r="C137" s="83" t="s">
        <v>1439</v>
      </c>
      <c r="D137" s="85">
        <v>44980</v>
      </c>
      <c r="E137" s="84" t="s">
        <v>281</v>
      </c>
      <c r="F137" s="62" t="s">
        <v>1359</v>
      </c>
      <c r="G137" s="68">
        <v>17595</v>
      </c>
    </row>
    <row r="138" spans="2:7">
      <c r="B138" s="86" t="s">
        <v>1496</v>
      </c>
      <c r="C138" s="83" t="s">
        <v>1457</v>
      </c>
      <c r="D138" s="85">
        <v>44916</v>
      </c>
      <c r="E138" s="84" t="s">
        <v>1563</v>
      </c>
      <c r="F138" s="62" t="s">
        <v>1359</v>
      </c>
      <c r="G138" s="68">
        <v>164255</v>
      </c>
    </row>
    <row r="139" spans="2:7">
      <c r="B139" s="86" t="s">
        <v>1497</v>
      </c>
      <c r="C139" s="83" t="s">
        <v>1457</v>
      </c>
      <c r="D139" s="85">
        <v>44938</v>
      </c>
      <c r="E139" s="84" t="s">
        <v>450</v>
      </c>
      <c r="F139" s="62" t="s">
        <v>1359</v>
      </c>
      <c r="G139" s="68">
        <v>61200</v>
      </c>
    </row>
    <row r="140" spans="2:7">
      <c r="B140" s="86" t="s">
        <v>1451</v>
      </c>
      <c r="C140" s="83" t="s">
        <v>1458</v>
      </c>
      <c r="D140" s="85">
        <v>44886</v>
      </c>
      <c r="E140" s="84" t="s">
        <v>1564</v>
      </c>
      <c r="F140" s="62" t="s">
        <v>1359</v>
      </c>
      <c r="G140" s="68">
        <v>45533.84</v>
      </c>
    </row>
    <row r="141" spans="2:7">
      <c r="B141" s="86" t="s">
        <v>1451</v>
      </c>
      <c r="C141" s="83" t="s">
        <v>1458</v>
      </c>
      <c r="D141" s="85">
        <v>44938</v>
      </c>
      <c r="E141" s="84" t="s">
        <v>1565</v>
      </c>
      <c r="F141" s="62" t="s">
        <v>1359</v>
      </c>
      <c r="G141" s="68">
        <v>64531.82</v>
      </c>
    </row>
    <row r="142" spans="2:7">
      <c r="B142" s="86" t="s">
        <v>1452</v>
      </c>
      <c r="C142" s="83" t="s">
        <v>1512</v>
      </c>
      <c r="D142" s="85">
        <v>45288</v>
      </c>
      <c r="E142" s="84" t="s">
        <v>1566</v>
      </c>
      <c r="F142" s="62" t="s">
        <v>1359</v>
      </c>
      <c r="G142" s="68">
        <v>87200</v>
      </c>
    </row>
    <row r="143" spans="2:7">
      <c r="B143" s="88" t="s">
        <v>1498</v>
      </c>
      <c r="C143" s="83" t="s">
        <v>1439</v>
      </c>
      <c r="D143" s="85">
        <v>44979</v>
      </c>
      <c r="E143" s="84" t="s">
        <v>1567</v>
      </c>
      <c r="F143" s="62" t="s">
        <v>1359</v>
      </c>
      <c r="G143" s="68">
        <v>27209.200000000001</v>
      </c>
    </row>
    <row r="144" spans="2:7">
      <c r="B144" s="88" t="s">
        <v>1498</v>
      </c>
      <c r="C144" s="83" t="s">
        <v>1439</v>
      </c>
      <c r="D144" s="85">
        <v>45002</v>
      </c>
      <c r="E144" s="84" t="s">
        <v>1568</v>
      </c>
      <c r="F144" s="62" t="s">
        <v>1359</v>
      </c>
      <c r="G144" s="68">
        <v>27516.799999999999</v>
      </c>
    </row>
    <row r="145" spans="2:7">
      <c r="B145" s="88" t="s">
        <v>1498</v>
      </c>
      <c r="C145" s="83" t="s">
        <v>1439</v>
      </c>
      <c r="D145" s="85">
        <v>45043</v>
      </c>
      <c r="E145" s="84" t="s">
        <v>423</v>
      </c>
      <c r="F145" s="62" t="s">
        <v>1359</v>
      </c>
      <c r="G145" s="68">
        <v>28814</v>
      </c>
    </row>
    <row r="146" spans="2:7">
      <c r="B146" s="88" t="s">
        <v>1499</v>
      </c>
      <c r="C146" s="83" t="s">
        <v>1513</v>
      </c>
      <c r="D146" s="85">
        <v>44883</v>
      </c>
      <c r="E146" s="84" t="s">
        <v>1569</v>
      </c>
      <c r="F146" s="62" t="s">
        <v>1359</v>
      </c>
      <c r="G146" s="68">
        <v>76700</v>
      </c>
    </row>
    <row r="147" spans="2:7">
      <c r="B147" s="88" t="s">
        <v>1499</v>
      </c>
      <c r="C147" s="83" t="s">
        <v>1513</v>
      </c>
      <c r="D147" s="85">
        <v>44887</v>
      </c>
      <c r="E147" s="84" t="s">
        <v>669</v>
      </c>
      <c r="F147" s="62" t="s">
        <v>1359</v>
      </c>
      <c r="G147" s="68">
        <v>3345.3</v>
      </c>
    </row>
    <row r="148" spans="2:7">
      <c r="B148" s="88" t="s">
        <v>1500</v>
      </c>
      <c r="C148" s="83" t="s">
        <v>1514</v>
      </c>
      <c r="D148" s="85">
        <v>45021</v>
      </c>
      <c r="E148" s="84" t="s">
        <v>1570</v>
      </c>
      <c r="F148" s="62" t="s">
        <v>1359</v>
      </c>
      <c r="G148" s="68">
        <v>72780.06</v>
      </c>
    </row>
    <row r="149" spans="2:7">
      <c r="B149" s="88" t="s">
        <v>1501</v>
      </c>
      <c r="C149" s="83" t="s">
        <v>1456</v>
      </c>
      <c r="D149" s="85">
        <v>44930</v>
      </c>
      <c r="E149" s="84" t="s">
        <v>1571</v>
      </c>
      <c r="F149" s="62" t="s">
        <v>1359</v>
      </c>
      <c r="G149" s="68">
        <v>34800</v>
      </c>
    </row>
    <row r="150" spans="2:7">
      <c r="B150" s="88" t="s">
        <v>1501</v>
      </c>
      <c r="C150" s="83" t="s">
        <v>1456</v>
      </c>
      <c r="D150" s="85">
        <v>44953</v>
      </c>
      <c r="E150" s="84" t="s">
        <v>1572</v>
      </c>
      <c r="F150" s="62" t="s">
        <v>1359</v>
      </c>
      <c r="G150" s="68">
        <v>60000</v>
      </c>
    </row>
    <row r="151" spans="2:7">
      <c r="B151" s="86" t="s">
        <v>1502</v>
      </c>
      <c r="C151" s="83" t="s">
        <v>1506</v>
      </c>
      <c r="D151" s="85">
        <v>44916</v>
      </c>
      <c r="E151" s="84" t="s">
        <v>1566</v>
      </c>
      <c r="F151" s="62" t="s">
        <v>1359</v>
      </c>
      <c r="G151" s="68">
        <v>42000</v>
      </c>
    </row>
    <row r="152" spans="2:7">
      <c r="B152" s="86" t="s">
        <v>1502</v>
      </c>
      <c r="C152" s="83" t="s">
        <v>1506</v>
      </c>
      <c r="D152" s="85">
        <v>44953</v>
      </c>
      <c r="E152" s="84" t="s">
        <v>1573</v>
      </c>
      <c r="F152" s="62" t="s">
        <v>1359</v>
      </c>
      <c r="G152" s="68">
        <v>76250</v>
      </c>
    </row>
    <row r="153" spans="2:7">
      <c r="B153" s="86" t="s">
        <v>1453</v>
      </c>
      <c r="C153" s="83" t="s">
        <v>1447</v>
      </c>
      <c r="D153" s="85">
        <v>45073</v>
      </c>
      <c r="E153" s="84" t="s">
        <v>1574</v>
      </c>
      <c r="F153" s="62" t="s">
        <v>1359</v>
      </c>
      <c r="G153" s="68">
        <v>22132.92</v>
      </c>
    </row>
    <row r="154" spans="2:7">
      <c r="B154" s="86"/>
      <c r="C154" s="83"/>
      <c r="D154" s="85"/>
      <c r="E154" s="84"/>
      <c r="F154" s="62"/>
      <c r="G154" s="68"/>
    </row>
    <row r="155" spans="2:7">
      <c r="B155" s="86"/>
      <c r="C155" s="83"/>
      <c r="D155" s="85"/>
      <c r="E155" s="84"/>
      <c r="F155" s="62"/>
      <c r="G155" s="68"/>
    </row>
    <row r="156" spans="2:7">
      <c r="B156" s="86" t="s">
        <v>1466</v>
      </c>
      <c r="C156" s="83" t="s">
        <v>1467</v>
      </c>
      <c r="D156" s="85">
        <v>44986</v>
      </c>
      <c r="E156" s="84" t="s">
        <v>1575</v>
      </c>
      <c r="F156" s="62" t="s">
        <v>1359</v>
      </c>
      <c r="G156" s="68">
        <v>10000</v>
      </c>
    </row>
    <row r="157" spans="2:7">
      <c r="B157" s="86" t="s">
        <v>1466</v>
      </c>
      <c r="C157" s="83" t="s">
        <v>1467</v>
      </c>
      <c r="D157" s="85">
        <v>45020</v>
      </c>
      <c r="E157" s="84" t="s">
        <v>1576</v>
      </c>
      <c r="F157" s="62" t="s">
        <v>1359</v>
      </c>
      <c r="G157" s="68">
        <v>10000</v>
      </c>
    </row>
    <row r="158" spans="2:7">
      <c r="B158" s="86" t="s">
        <v>1442</v>
      </c>
      <c r="C158" s="83" t="s">
        <v>1447</v>
      </c>
      <c r="D158" s="85">
        <v>45082</v>
      </c>
      <c r="E158" s="84" t="s">
        <v>1577</v>
      </c>
      <c r="F158" s="62" t="s">
        <v>1359</v>
      </c>
      <c r="G158" s="68">
        <v>15470</v>
      </c>
    </row>
    <row r="159" spans="2:7">
      <c r="B159" s="86" t="s">
        <v>1503</v>
      </c>
      <c r="C159" s="83" t="s">
        <v>1456</v>
      </c>
      <c r="D159" s="85">
        <v>44903</v>
      </c>
      <c r="E159" s="84" t="s">
        <v>284</v>
      </c>
      <c r="F159" s="62" t="s">
        <v>1578</v>
      </c>
      <c r="G159" s="68">
        <v>129000</v>
      </c>
    </row>
    <row r="160" spans="2:7">
      <c r="B160" s="99" t="s">
        <v>1345</v>
      </c>
      <c r="C160" s="100"/>
      <c r="D160" s="100"/>
      <c r="E160" s="100"/>
      <c r="F160" s="101"/>
      <c r="G160" s="59">
        <f>SUM(G66:G159)</f>
        <v>3610918.7899999996</v>
      </c>
    </row>
    <row r="161" spans="2:7">
      <c r="B161" s="89"/>
      <c r="C161" s="89"/>
      <c r="D161" s="89"/>
      <c r="E161" s="89"/>
      <c r="F161" s="89"/>
      <c r="G161" s="90"/>
    </row>
    <row r="162" spans="2:7">
      <c r="B162" s="89"/>
      <c r="C162" s="89"/>
      <c r="D162" s="89"/>
      <c r="E162" s="89"/>
      <c r="F162" s="89"/>
      <c r="G162" s="90"/>
    </row>
    <row r="163" spans="2:7">
      <c r="B163" s="89"/>
      <c r="C163" s="89"/>
      <c r="D163" s="89"/>
      <c r="E163" s="89"/>
      <c r="F163" s="89"/>
      <c r="G163" s="90"/>
    </row>
    <row r="164" spans="2:7">
      <c r="B164" s="12"/>
      <c r="C164" s="12"/>
      <c r="D164" s="12"/>
      <c r="E164" s="12"/>
      <c r="F164" s="12"/>
    </row>
    <row r="165" spans="2:7">
      <c r="B165" s="58" t="s">
        <v>147</v>
      </c>
      <c r="C165" s="60"/>
      <c r="D165" s="61" t="s">
        <v>148</v>
      </c>
      <c r="E165" s="61"/>
      <c r="G165" s="61" t="s">
        <v>149</v>
      </c>
    </row>
    <row r="166" spans="2:7">
      <c r="B166" s="58"/>
      <c r="C166" s="60"/>
      <c r="D166" s="61"/>
      <c r="E166" s="61"/>
      <c r="G166" s="61"/>
    </row>
    <row r="167" spans="2:7">
      <c r="B167" s="58"/>
      <c r="C167" s="60"/>
      <c r="D167" s="61"/>
      <c r="E167" s="61"/>
      <c r="G167" s="61"/>
    </row>
    <row r="168" spans="2:7">
      <c r="C168" s="12"/>
      <c r="G168" s="13"/>
    </row>
    <row r="169" spans="2:7">
      <c r="B169" t="s">
        <v>138</v>
      </c>
      <c r="C169" s="12"/>
      <c r="G169" s="13" t="s">
        <v>140</v>
      </c>
    </row>
    <row r="170" spans="2:7">
      <c r="B170" s="58" t="s">
        <v>1430</v>
      </c>
      <c r="C170" s="60"/>
      <c r="D170" s="61" t="s">
        <v>1432</v>
      </c>
      <c r="E170" s="61"/>
      <c r="G170" s="61" t="s">
        <v>1436</v>
      </c>
    </row>
    <row r="171" spans="2:7">
      <c r="B171" t="s">
        <v>1431</v>
      </c>
      <c r="C171" s="12"/>
      <c r="D171" s="13" t="s">
        <v>1433</v>
      </c>
      <c r="G171" s="13" t="s">
        <v>1434</v>
      </c>
    </row>
    <row r="172" spans="2:7">
      <c r="G172" s="52"/>
    </row>
  </sheetData>
  <mergeCells count="4">
    <mergeCell ref="C4:G4"/>
    <mergeCell ref="B48:F48"/>
    <mergeCell ref="C63:G63"/>
    <mergeCell ref="B160:F160"/>
  </mergeCells>
  <phoneticPr fontId="17" type="noConversion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17"/>
  <sheetViews>
    <sheetView workbookViewId="0">
      <selection activeCell="E12" sqref="E12"/>
    </sheetView>
  </sheetViews>
  <sheetFormatPr baseColWidth="10" defaultRowHeight="15"/>
  <cols>
    <col min="2" max="2" width="23.7109375" customWidth="1"/>
    <col min="3" max="3" width="14.140625" customWidth="1"/>
    <col min="4" max="4" width="13.140625" customWidth="1"/>
    <col min="5" max="5" width="14.85546875" bestFit="1" customWidth="1"/>
  </cols>
  <sheetData>
    <row r="4" spans="1:8" s="13" customFormat="1">
      <c r="B4" s="13" t="s">
        <v>1351</v>
      </c>
      <c r="C4" s="13" t="s">
        <v>1352</v>
      </c>
      <c r="D4" s="13" t="s">
        <v>1353</v>
      </c>
      <c r="E4" s="13" t="s">
        <v>1354</v>
      </c>
    </row>
    <row r="5" spans="1:8">
      <c r="A5">
        <v>511</v>
      </c>
      <c r="B5" s="52">
        <v>8550</v>
      </c>
      <c r="C5" s="52">
        <f>B5*5%</f>
        <v>427.5</v>
      </c>
      <c r="D5" s="52">
        <f>B5*18%</f>
        <v>1539</v>
      </c>
      <c r="E5" s="52">
        <f>+B5+D5-C5</f>
        <v>9661.5</v>
      </c>
      <c r="F5" s="72"/>
      <c r="H5" s="72">
        <f>+B5+D5</f>
        <v>10089</v>
      </c>
    </row>
    <row r="6" spans="1:8">
      <c r="A6">
        <v>571</v>
      </c>
      <c r="B6" s="52">
        <v>41500</v>
      </c>
      <c r="C6" s="52">
        <f>B6*5%</f>
        <v>2075</v>
      </c>
      <c r="D6" s="52">
        <f>B6*18%</f>
        <v>7470</v>
      </c>
      <c r="E6" s="52">
        <f t="shared" ref="E6:E11" si="0">+B6+D6-C6</f>
        <v>46895</v>
      </c>
      <c r="F6" s="72"/>
      <c r="H6" s="72">
        <f t="shared" ref="H6:H13" si="1">+B6+D6</f>
        <v>48970</v>
      </c>
    </row>
    <row r="7" spans="1:8">
      <c r="A7">
        <v>573</v>
      </c>
      <c r="B7" s="52">
        <v>12725</v>
      </c>
      <c r="C7" s="52">
        <f t="shared" ref="C7:C12" si="2">B7*5%</f>
        <v>636.25</v>
      </c>
      <c r="D7" s="52">
        <f t="shared" ref="D7:D11" si="3">B7*18%</f>
        <v>2290.5</v>
      </c>
      <c r="E7" s="52">
        <f t="shared" si="0"/>
        <v>14379.25</v>
      </c>
      <c r="F7" s="72"/>
      <c r="H7" s="72">
        <f t="shared" si="1"/>
        <v>15015.5</v>
      </c>
    </row>
    <row r="8" spans="1:8">
      <c r="A8">
        <v>576</v>
      </c>
      <c r="B8" s="52">
        <v>21050</v>
      </c>
      <c r="C8" s="52">
        <f t="shared" si="2"/>
        <v>1052.5</v>
      </c>
      <c r="D8" s="52">
        <f t="shared" si="3"/>
        <v>3789</v>
      </c>
      <c r="E8" s="52">
        <f t="shared" si="0"/>
        <v>23786.5</v>
      </c>
      <c r="F8" s="72"/>
      <c r="H8" s="72">
        <f t="shared" si="1"/>
        <v>24839</v>
      </c>
    </row>
    <row r="9" spans="1:8">
      <c r="A9">
        <v>577</v>
      </c>
      <c r="B9" s="52">
        <v>18975</v>
      </c>
      <c r="C9" s="52">
        <f t="shared" si="2"/>
        <v>948.75</v>
      </c>
      <c r="D9" s="52">
        <f t="shared" si="3"/>
        <v>3415.5</v>
      </c>
      <c r="E9" s="52">
        <f t="shared" si="0"/>
        <v>21441.75</v>
      </c>
      <c r="F9" s="72"/>
      <c r="H9" s="72">
        <f t="shared" si="1"/>
        <v>22390.5</v>
      </c>
    </row>
    <row r="10" spans="1:8">
      <c r="A10">
        <v>512</v>
      </c>
      <c r="B10" s="52">
        <v>11450</v>
      </c>
      <c r="C10" s="52">
        <f t="shared" si="2"/>
        <v>572.5</v>
      </c>
      <c r="D10" s="52">
        <f t="shared" si="3"/>
        <v>2061</v>
      </c>
      <c r="E10" s="52">
        <f t="shared" si="0"/>
        <v>12938.5</v>
      </c>
      <c r="F10" s="72"/>
      <c r="H10" s="72">
        <f t="shared" si="1"/>
        <v>13511</v>
      </c>
    </row>
    <row r="11" spans="1:8">
      <c r="A11">
        <v>473</v>
      </c>
      <c r="B11" s="52">
        <v>15750</v>
      </c>
      <c r="C11" s="52">
        <f t="shared" si="2"/>
        <v>787.5</v>
      </c>
      <c r="D11" s="52">
        <f t="shared" si="3"/>
        <v>2835</v>
      </c>
      <c r="E11" s="52">
        <f t="shared" si="0"/>
        <v>17797.5</v>
      </c>
      <c r="F11" s="72"/>
      <c r="H11" s="72">
        <f t="shared" si="1"/>
        <v>18585</v>
      </c>
    </row>
    <row r="12" spans="1:8">
      <c r="B12" s="52">
        <v>92430</v>
      </c>
      <c r="C12" s="52">
        <f t="shared" si="2"/>
        <v>4621.5</v>
      </c>
      <c r="D12" s="52"/>
      <c r="E12" s="52">
        <f>B12-C12</f>
        <v>87808.5</v>
      </c>
      <c r="F12" s="72"/>
      <c r="H12" s="72">
        <f t="shared" si="1"/>
        <v>92430</v>
      </c>
    </row>
    <row r="13" spans="1:8">
      <c r="B13" s="74"/>
      <c r="C13" s="74">
        <f>B13*5%</f>
        <v>0</v>
      </c>
      <c r="D13" s="74">
        <f>B13*18%</f>
        <v>0</v>
      </c>
      <c r="E13" s="52">
        <f>+B13+D13-C13</f>
        <v>0</v>
      </c>
      <c r="F13" s="72"/>
      <c r="H13" s="72">
        <f t="shared" si="1"/>
        <v>0</v>
      </c>
    </row>
    <row r="14" spans="1:8">
      <c r="B14" s="73">
        <f>SUM(B5:B13)</f>
        <v>222430</v>
      </c>
      <c r="C14" s="73">
        <f>SUM(C5:C13)</f>
        <v>11121.5</v>
      </c>
      <c r="D14" s="73">
        <f>SUM(D5:D13)</f>
        <v>23400</v>
      </c>
      <c r="E14" s="73">
        <f>B14+D14-C14</f>
        <v>234708.5</v>
      </c>
      <c r="F14" s="73"/>
      <c r="H14" s="73">
        <f>SUM(H5:H13)</f>
        <v>245830</v>
      </c>
    </row>
    <row r="15" spans="1:8">
      <c r="C15" s="72"/>
      <c r="D15" s="72"/>
      <c r="E15" s="52"/>
    </row>
    <row r="16" spans="1:8">
      <c r="E16" s="73"/>
      <c r="F16" s="72"/>
    </row>
    <row r="17" spans="3:4">
      <c r="C17" s="72">
        <f>+B14+D14</f>
        <v>245830</v>
      </c>
      <c r="D17" s="72">
        <f>+C17-C14</f>
        <v>234708.5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94" t="s">
        <v>151</v>
      </c>
      <c r="B2" s="94"/>
      <c r="C2" s="94"/>
      <c r="D2" s="94"/>
      <c r="E2" s="94"/>
    </row>
    <row r="3" spans="1:8" ht="15" customHeight="1">
      <c r="A3" s="94"/>
      <c r="B3" s="94"/>
      <c r="C3" s="94"/>
      <c r="D3" s="94"/>
      <c r="E3" s="94"/>
    </row>
    <row r="4" spans="1:8" ht="15" customHeight="1">
      <c r="A4" s="94"/>
      <c r="B4" s="94"/>
      <c r="C4" s="94"/>
      <c r="D4" s="94"/>
      <c r="E4" s="94"/>
    </row>
    <row r="5" spans="1:8" ht="14.25" customHeight="1">
      <c r="A5" s="94"/>
      <c r="B5" s="94"/>
      <c r="C5" s="94"/>
      <c r="D5" s="94"/>
      <c r="E5" s="94"/>
      <c r="F5" s="38"/>
    </row>
    <row r="6" spans="1:8" ht="41.25" customHeight="1">
      <c r="A6" s="95" t="s">
        <v>1061</v>
      </c>
      <c r="B6" s="95"/>
      <c r="C6" s="95"/>
      <c r="D6" s="95"/>
      <c r="E6" s="95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>
    <sortState ref="A8:H1002">
      <sortCondition sortBy="cellColor" ref="C7:C1002" dxfId="0"/>
    </sortState>
  </autoFilter>
  <sortState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B10D3B-80F9-44E5-8837-50108321927B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7cd2266d-8312-43fa-965d-1a133bd90d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OAI</vt:lpstr>
      <vt:lpstr>Estado cuenta Suplidores.</vt:lpstr>
      <vt:lpstr>CALCULO RETENCIONES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Contabilidad</cp:lastModifiedBy>
  <cp:lastPrinted>2023-07-10T15:40:03Z</cp:lastPrinted>
  <dcterms:created xsi:type="dcterms:W3CDTF">2021-01-11T13:35:50Z</dcterms:created>
  <dcterms:modified xsi:type="dcterms:W3CDTF">2023-07-10T15:40:18Z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