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200" windowHeight="11205" tabRatio="589" firstSheet="1" activeTab="1"/>
  </bookViews>
  <sheets>
    <sheet name="Julio 16" sheetId="62" state="hidden" r:id="rId1"/>
    <sheet name="OCTUBRE 2022" sheetId="165" r:id="rId2"/>
  </sheets>
  <calcPr calcId="124519"/>
</workbook>
</file>

<file path=xl/calcChain.xml><?xml version="1.0" encoding="utf-8"?>
<calcChain xmlns="http://schemas.openxmlformats.org/spreadsheetml/2006/main">
  <c r="F165" i="165"/>
  <c r="F166"/>
  <c r="H166" s="1"/>
  <c r="F167"/>
  <c r="F168"/>
  <c r="F169"/>
  <c r="F170"/>
  <c r="F150"/>
  <c r="H150" s="1"/>
  <c r="F362"/>
  <c r="H362" s="1"/>
  <c r="H342"/>
  <c r="F342"/>
  <c r="F145"/>
  <c r="H145" s="1"/>
  <c r="F270"/>
  <c r="H270" s="1"/>
  <c r="F70"/>
  <c r="H70" s="1"/>
  <c r="H306"/>
  <c r="F306"/>
  <c r="F63"/>
  <c r="H63" s="1"/>
  <c r="H276"/>
  <c r="F276"/>
  <c r="F339"/>
  <c r="H339" s="1"/>
  <c r="F271"/>
  <c r="H271" s="1"/>
  <c r="F229"/>
  <c r="H229" s="1"/>
  <c r="F172"/>
  <c r="H172" s="1"/>
  <c r="F151"/>
  <c r="H151" s="1"/>
  <c r="F149"/>
  <c r="H149" s="1"/>
  <c r="F144"/>
  <c r="H144" s="1"/>
  <c r="F113"/>
  <c r="H113" s="1"/>
  <c r="F80"/>
  <c r="H80" s="1"/>
  <c r="F234" l="1"/>
  <c r="H234" s="1"/>
  <c r="H219"/>
  <c r="F219"/>
  <c r="F282"/>
  <c r="H282" s="1"/>
  <c r="F412"/>
  <c r="H412" s="1"/>
  <c r="F404"/>
  <c r="H404" s="1"/>
  <c r="F394"/>
  <c r="H394" s="1"/>
  <c r="F365"/>
  <c r="H365" s="1"/>
  <c r="F295" l="1"/>
  <c r="H295" s="1"/>
  <c r="F238"/>
  <c r="H238" s="1"/>
  <c r="F242"/>
  <c r="H242" s="1"/>
  <c r="F213"/>
  <c r="H213" s="1"/>
  <c r="F79"/>
  <c r="H79" s="1"/>
  <c r="F66"/>
  <c r="H66" s="1"/>
  <c r="F64"/>
  <c r="H64" s="1"/>
  <c r="F416"/>
  <c r="H416" s="1"/>
  <c r="F415"/>
  <c r="H415" s="1"/>
  <c r="F414"/>
  <c r="H414" s="1"/>
  <c r="F413"/>
  <c r="H413" s="1"/>
  <c r="F411"/>
  <c r="H411" s="1"/>
  <c r="F410"/>
  <c r="H410" s="1"/>
  <c r="F409"/>
  <c r="H409" s="1"/>
  <c r="F408"/>
  <c r="H408" s="1"/>
  <c r="F407"/>
  <c r="H407" s="1"/>
  <c r="F406"/>
  <c r="H406" s="1"/>
  <c r="F405"/>
  <c r="H405" s="1"/>
  <c r="F403"/>
  <c r="H403" s="1"/>
  <c r="F402"/>
  <c r="H402" s="1"/>
  <c r="F401"/>
  <c r="H401" s="1"/>
  <c r="F400"/>
  <c r="H400" s="1"/>
  <c r="F399"/>
  <c r="H399" s="1"/>
  <c r="F398"/>
  <c r="H398" s="1"/>
  <c r="F397"/>
  <c r="H397" s="1"/>
  <c r="F396"/>
  <c r="H396" s="1"/>
  <c r="F395"/>
  <c r="H395" s="1"/>
  <c r="F393"/>
  <c r="H393" s="1"/>
  <c r="F392"/>
  <c r="H392" s="1"/>
  <c r="F391"/>
  <c r="H391" s="1"/>
  <c r="F390"/>
  <c r="H390" s="1"/>
  <c r="F389"/>
  <c r="H389" s="1"/>
  <c r="F388"/>
  <c r="H388" s="1"/>
  <c r="F387"/>
  <c r="H387" s="1"/>
  <c r="F386"/>
  <c r="H386" s="1"/>
  <c r="F385"/>
  <c r="H385" s="1"/>
  <c r="F384"/>
  <c r="H384" s="1"/>
  <c r="F383"/>
  <c r="H383" s="1"/>
  <c r="F382"/>
  <c r="H382" s="1"/>
  <c r="F381"/>
  <c r="H381" s="1"/>
  <c r="F380"/>
  <c r="H380" s="1"/>
  <c r="F379"/>
  <c r="H379" s="1"/>
  <c r="F378"/>
  <c r="H378" s="1"/>
  <c r="F377"/>
  <c r="H377" s="1"/>
  <c r="F376"/>
  <c r="H376" s="1"/>
  <c r="F375"/>
  <c r="H375" s="1"/>
  <c r="F374"/>
  <c r="H374" s="1"/>
  <c r="F373"/>
  <c r="H373" s="1"/>
  <c r="F372"/>
  <c r="H372" s="1"/>
  <c r="F371"/>
  <c r="H371" s="1"/>
  <c r="F370"/>
  <c r="H370" s="1"/>
  <c r="F369"/>
  <c r="H369" s="1"/>
  <c r="F368"/>
  <c r="H368" s="1"/>
  <c r="F367"/>
  <c r="H367" s="1"/>
  <c r="F366"/>
  <c r="H366" s="1"/>
  <c r="F364"/>
  <c r="H364" s="1"/>
  <c r="F363"/>
  <c r="H363" s="1"/>
  <c r="F361"/>
  <c r="H361" s="1"/>
  <c r="F360"/>
  <c r="H360" s="1"/>
  <c r="F359"/>
  <c r="H359" s="1"/>
  <c r="F358"/>
  <c r="H358" s="1"/>
  <c r="F357"/>
  <c r="H357" s="1"/>
  <c r="F356"/>
  <c r="H356" s="1"/>
  <c r="F355"/>
  <c r="H355" s="1"/>
  <c r="F354"/>
  <c r="H354" s="1"/>
  <c r="F353"/>
  <c r="H353" s="1"/>
  <c r="F352"/>
  <c r="H352" s="1"/>
  <c r="F345"/>
  <c r="H345" s="1"/>
  <c r="F344"/>
  <c r="H344" s="1"/>
  <c r="F343"/>
  <c r="H343" s="1"/>
  <c r="F341"/>
  <c r="H341" s="1"/>
  <c r="F340"/>
  <c r="H340" s="1"/>
  <c r="F338"/>
  <c r="H338" s="1"/>
  <c r="F337"/>
  <c r="H337" s="1"/>
  <c r="F336"/>
  <c r="H336" s="1"/>
  <c r="F335"/>
  <c r="H335" s="1"/>
  <c r="F334"/>
  <c r="H334" s="1"/>
  <c r="F333"/>
  <c r="H333" s="1"/>
  <c r="F332"/>
  <c r="H332" s="1"/>
  <c r="F331"/>
  <c r="H331" s="1"/>
  <c r="F330"/>
  <c r="H330" s="1"/>
  <c r="F329"/>
  <c r="H329" s="1"/>
  <c r="F328"/>
  <c r="H328" s="1"/>
  <c r="F327"/>
  <c r="H327" s="1"/>
  <c r="F326"/>
  <c r="H326" s="1"/>
  <c r="F325"/>
  <c r="H325" s="1"/>
  <c r="F324"/>
  <c r="H324" s="1"/>
  <c r="F323"/>
  <c r="H323" s="1"/>
  <c r="F322"/>
  <c r="H322" s="1"/>
  <c r="F321"/>
  <c r="H321" s="1"/>
  <c r="F320"/>
  <c r="H320" s="1"/>
  <c r="F319"/>
  <c r="H319" s="1"/>
  <c r="F318"/>
  <c r="H318" s="1"/>
  <c r="F317"/>
  <c r="H317" s="1"/>
  <c r="F316"/>
  <c r="H316" s="1"/>
  <c r="F315"/>
  <c r="H315" s="1"/>
  <c r="F314"/>
  <c r="H314" s="1"/>
  <c r="F313"/>
  <c r="H313" s="1"/>
  <c r="F312"/>
  <c r="H312" s="1"/>
  <c r="F311"/>
  <c r="H311" s="1"/>
  <c r="F310"/>
  <c r="H310" s="1"/>
  <c r="F309"/>
  <c r="H309" s="1"/>
  <c r="F308"/>
  <c r="H308" s="1"/>
  <c r="F307"/>
  <c r="H307" s="1"/>
  <c r="F305"/>
  <c r="H305" s="1"/>
  <c r="F304"/>
  <c r="H304" s="1"/>
  <c r="F303"/>
  <c r="H303" s="1"/>
  <c r="F302"/>
  <c r="H302" s="1"/>
  <c r="F301"/>
  <c r="H301" s="1"/>
  <c r="F300"/>
  <c r="H300" s="1"/>
  <c r="F299"/>
  <c r="H299" s="1"/>
  <c r="F298"/>
  <c r="H298" s="1"/>
  <c r="F297"/>
  <c r="H297" s="1"/>
  <c r="F296"/>
  <c r="H296" s="1"/>
  <c r="F294"/>
  <c r="H294" s="1"/>
  <c r="F293"/>
  <c r="H293" s="1"/>
  <c r="F292"/>
  <c r="H292" s="1"/>
  <c r="F291"/>
  <c r="H291" s="1"/>
  <c r="F290"/>
  <c r="H290" s="1"/>
  <c r="F289"/>
  <c r="H289" s="1"/>
  <c r="F288"/>
  <c r="H288" s="1"/>
  <c r="F287"/>
  <c r="H287" s="1"/>
  <c r="F286"/>
  <c r="H286" s="1"/>
  <c r="F285"/>
  <c r="H285" s="1"/>
  <c r="F284"/>
  <c r="H284" s="1"/>
  <c r="F283"/>
  <c r="H283" s="1"/>
  <c r="F281"/>
  <c r="H281" s="1"/>
  <c r="F280"/>
  <c r="H280" s="1"/>
  <c r="F279"/>
  <c r="H279" s="1"/>
  <c r="F278"/>
  <c r="H278" s="1"/>
  <c r="F277"/>
  <c r="H277" s="1"/>
  <c r="F275"/>
  <c r="H275" s="1"/>
  <c r="F274"/>
  <c r="H274" s="1"/>
  <c r="F273"/>
  <c r="H273" s="1"/>
  <c r="F272"/>
  <c r="H272" s="1"/>
  <c r="F269"/>
  <c r="H269" s="1"/>
  <c r="F268"/>
  <c r="H268" s="1"/>
  <c r="F267"/>
  <c r="H267" s="1"/>
  <c r="F266"/>
  <c r="H266" s="1"/>
  <c r="F265"/>
  <c r="H265" s="1"/>
  <c r="F264"/>
  <c r="H264" s="1"/>
  <c r="F263"/>
  <c r="H263" s="1"/>
  <c r="F262"/>
  <c r="H262" s="1"/>
  <c r="F261"/>
  <c r="H261" s="1"/>
  <c r="F260"/>
  <c r="H260" s="1"/>
  <c r="F259"/>
  <c r="H259" s="1"/>
  <c r="F258"/>
  <c r="H258" s="1"/>
  <c r="F257"/>
  <c r="H257" s="1"/>
  <c r="F256"/>
  <c r="H256" s="1"/>
  <c r="F255"/>
  <c r="H255" s="1"/>
  <c r="F254"/>
  <c r="H254" s="1"/>
  <c r="F253"/>
  <c r="H253" s="1"/>
  <c r="F252"/>
  <c r="H252" s="1"/>
  <c r="F251"/>
  <c r="H251" s="1"/>
  <c r="F250"/>
  <c r="H250" s="1"/>
  <c r="F249"/>
  <c r="H249" s="1"/>
  <c r="F248"/>
  <c r="H248" s="1"/>
  <c r="F247"/>
  <c r="H247" s="1"/>
  <c r="F246"/>
  <c r="H246" s="1"/>
  <c r="F245"/>
  <c r="H245" s="1"/>
  <c r="F244"/>
  <c r="H244" s="1"/>
  <c r="F243"/>
  <c r="H243" s="1"/>
  <c r="F241"/>
  <c r="H241" s="1"/>
  <c r="F240"/>
  <c r="H240" s="1"/>
  <c r="F239"/>
  <c r="H239" s="1"/>
  <c r="F237"/>
  <c r="H237" s="1"/>
  <c r="F236"/>
  <c r="H236" s="1"/>
  <c r="F235"/>
  <c r="H235" s="1"/>
  <c r="F233"/>
  <c r="H233" s="1"/>
  <c r="F232"/>
  <c r="H232" s="1"/>
  <c r="F231"/>
  <c r="H231" s="1"/>
  <c r="F230"/>
  <c r="H230" s="1"/>
  <c r="F228"/>
  <c r="H228" s="1"/>
  <c r="F227"/>
  <c r="H227" s="1"/>
  <c r="F226"/>
  <c r="H226" s="1"/>
  <c r="F225"/>
  <c r="H225" s="1"/>
  <c r="F224"/>
  <c r="H224" s="1"/>
  <c r="F223"/>
  <c r="H223" s="1"/>
  <c r="F222"/>
  <c r="H222" s="1"/>
  <c r="F221"/>
  <c r="H221" s="1"/>
  <c r="F220"/>
  <c r="H220" s="1"/>
  <c r="F218"/>
  <c r="H218" s="1"/>
  <c r="F217"/>
  <c r="H217" s="1"/>
  <c r="F216"/>
  <c r="H216" s="1"/>
  <c r="F215"/>
  <c r="H215" s="1"/>
  <c r="F214"/>
  <c r="H214" s="1"/>
  <c r="F212"/>
  <c r="H212" s="1"/>
  <c r="F211"/>
  <c r="H211" s="1"/>
  <c r="F210"/>
  <c r="H210" s="1"/>
  <c r="F209"/>
  <c r="H209" s="1"/>
  <c r="F208"/>
  <c r="H208" s="1"/>
  <c r="F207"/>
  <c r="H207" s="1"/>
  <c r="F206"/>
  <c r="H206" s="1"/>
  <c r="F205"/>
  <c r="H205" s="1"/>
  <c r="F204"/>
  <c r="H204" s="1"/>
  <c r="F203"/>
  <c r="H203" s="1"/>
  <c r="F202"/>
  <c r="H202" s="1"/>
  <c r="F201"/>
  <c r="H201" s="1"/>
  <c r="F200"/>
  <c r="H200" s="1"/>
  <c r="F199"/>
  <c r="H199" s="1"/>
  <c r="F198"/>
  <c r="H198" s="1"/>
  <c r="F197"/>
  <c r="H197" s="1"/>
  <c r="F196"/>
  <c r="H196" s="1"/>
  <c r="F195"/>
  <c r="H195" s="1"/>
  <c r="F194"/>
  <c r="H194" s="1"/>
  <c r="F193"/>
  <c r="H193" s="1"/>
  <c r="F192"/>
  <c r="H192" s="1"/>
  <c r="F191"/>
  <c r="H191" s="1"/>
  <c r="F190"/>
  <c r="H190" s="1"/>
  <c r="F189"/>
  <c r="H189" s="1"/>
  <c r="F188"/>
  <c r="H188" s="1"/>
  <c r="F187"/>
  <c r="H187" s="1"/>
  <c r="F186"/>
  <c r="H186" s="1"/>
  <c r="F185"/>
  <c r="H185" s="1"/>
  <c r="F184"/>
  <c r="H184" s="1"/>
  <c r="F183"/>
  <c r="H183" s="1"/>
  <c r="F182"/>
  <c r="H182" s="1"/>
  <c r="F181"/>
  <c r="H181" s="1"/>
  <c r="F180"/>
  <c r="H180" s="1"/>
  <c r="F179"/>
  <c r="H179" s="1"/>
  <c r="F178"/>
  <c r="H178" s="1"/>
  <c r="F177"/>
  <c r="H177" s="1"/>
  <c r="F176"/>
  <c r="H176" s="1"/>
  <c r="F175"/>
  <c r="H175" s="1"/>
  <c r="F174"/>
  <c r="H174" s="1"/>
  <c r="F173"/>
  <c r="H173" s="1"/>
  <c r="F171"/>
  <c r="H171" s="1"/>
  <c r="H170"/>
  <c r="H169"/>
  <c r="H168"/>
  <c r="H167"/>
  <c r="H165"/>
  <c r="F164"/>
  <c r="H164" s="1"/>
  <c r="F163"/>
  <c r="H163" s="1"/>
  <c r="H162"/>
  <c r="F161"/>
  <c r="H161" s="1"/>
  <c r="F160"/>
  <c r="H160" s="1"/>
  <c r="F159"/>
  <c r="H159" s="1"/>
  <c r="F158"/>
  <c r="H158" s="1"/>
  <c r="F157"/>
  <c r="H157" s="1"/>
  <c r="F156"/>
  <c r="H156" s="1"/>
  <c r="F155"/>
  <c r="H155" s="1"/>
  <c r="F154"/>
  <c r="H154" s="1"/>
  <c r="F153"/>
  <c r="H153" s="1"/>
  <c r="F152"/>
  <c r="H152" s="1"/>
  <c r="F148"/>
  <c r="H148" s="1"/>
  <c r="F147"/>
  <c r="H147" s="1"/>
  <c r="F146"/>
  <c r="H146" s="1"/>
  <c r="F143"/>
  <c r="H143" s="1"/>
  <c r="F142"/>
  <c r="H142" s="1"/>
  <c r="F141"/>
  <c r="H141" s="1"/>
  <c r="F140"/>
  <c r="H140" s="1"/>
  <c r="F139"/>
  <c r="H139" s="1"/>
  <c r="F138"/>
  <c r="H138" s="1"/>
  <c r="F137"/>
  <c r="H137" s="1"/>
  <c r="F136"/>
  <c r="H136" s="1"/>
  <c r="F135"/>
  <c r="H135" s="1"/>
  <c r="F134"/>
  <c r="H134" s="1"/>
  <c r="F133"/>
  <c r="H133" s="1"/>
  <c r="F132"/>
  <c r="H132" s="1"/>
  <c r="F131"/>
  <c r="H131" s="1"/>
  <c r="F130"/>
  <c r="H130" s="1"/>
  <c r="F129"/>
  <c r="H129" s="1"/>
  <c r="F128"/>
  <c r="H128" s="1"/>
  <c r="F127"/>
  <c r="H127" s="1"/>
  <c r="F126"/>
  <c r="H126" s="1"/>
  <c r="F125"/>
  <c r="H125" s="1"/>
  <c r="F124"/>
  <c r="H124" s="1"/>
  <c r="F123"/>
  <c r="H123" s="1"/>
  <c r="F122"/>
  <c r="H122" s="1"/>
  <c r="F121"/>
  <c r="H121" s="1"/>
  <c r="F120"/>
  <c r="H120" s="1"/>
  <c r="F119"/>
  <c r="H119" s="1"/>
  <c r="F118"/>
  <c r="H118" s="1"/>
  <c r="F117"/>
  <c r="H117" s="1"/>
  <c r="F116"/>
  <c r="H116" s="1"/>
  <c r="F115"/>
  <c r="H115" s="1"/>
  <c r="F114"/>
  <c r="H114" s="1"/>
  <c r="F112"/>
  <c r="H112" s="1"/>
  <c r="F111"/>
  <c r="H111" s="1"/>
  <c r="F110"/>
  <c r="H110" s="1"/>
  <c r="F109"/>
  <c r="H109" s="1"/>
  <c r="F108"/>
  <c r="H108" s="1"/>
  <c r="F107"/>
  <c r="H107" s="1"/>
  <c r="H106"/>
  <c r="F105"/>
  <c r="H105" s="1"/>
  <c r="F104"/>
  <c r="H104" s="1"/>
  <c r="F103"/>
  <c r="H103" s="1"/>
  <c r="F102"/>
  <c r="H102" s="1"/>
  <c r="F101"/>
  <c r="H101" s="1"/>
  <c r="F100"/>
  <c r="H100" s="1"/>
  <c r="F99"/>
  <c r="H99" s="1"/>
  <c r="F98"/>
  <c r="H98" s="1"/>
  <c r="F97"/>
  <c r="H97" s="1"/>
  <c r="F96"/>
  <c r="H96" s="1"/>
  <c r="F95"/>
  <c r="H95" s="1"/>
  <c r="F94"/>
  <c r="H94" s="1"/>
  <c r="F93"/>
  <c r="H93" s="1"/>
  <c r="F92"/>
  <c r="H92" s="1"/>
  <c r="F91"/>
  <c r="H91" s="1"/>
  <c r="F90"/>
  <c r="H90" s="1"/>
  <c r="F89"/>
  <c r="H89" s="1"/>
  <c r="F88"/>
  <c r="H88" s="1"/>
  <c r="F87"/>
  <c r="H87" s="1"/>
  <c r="F86"/>
  <c r="H86" s="1"/>
  <c r="F85"/>
  <c r="H85" s="1"/>
  <c r="F84"/>
  <c r="H84" s="1"/>
  <c r="F83"/>
  <c r="H83" s="1"/>
  <c r="F82"/>
  <c r="H82" s="1"/>
  <c r="F81"/>
  <c r="H81" s="1"/>
  <c r="F78"/>
  <c r="H78" s="1"/>
  <c r="F77"/>
  <c r="H77" s="1"/>
  <c r="F76"/>
  <c r="H76" s="1"/>
  <c r="F75"/>
  <c r="H75" s="1"/>
  <c r="F74"/>
  <c r="H74" s="1"/>
  <c r="F73"/>
  <c r="H73" s="1"/>
  <c r="F72"/>
  <c r="H72" s="1"/>
  <c r="F71"/>
  <c r="H71" s="1"/>
  <c r="F69"/>
  <c r="H69" s="1"/>
  <c r="F68"/>
  <c r="H68" s="1"/>
  <c r="F67"/>
  <c r="H67" s="1"/>
  <c r="F65"/>
  <c r="H65" s="1"/>
  <c r="F62"/>
  <c r="H62" s="1"/>
  <c r="F61"/>
  <c r="H61" s="1"/>
  <c r="F60"/>
  <c r="H60" s="1"/>
  <c r="F59"/>
  <c r="H59" s="1"/>
  <c r="F58"/>
  <c r="H58" s="1"/>
  <c r="F57"/>
  <c r="H57" s="1"/>
  <c r="F56"/>
  <c r="H56" s="1"/>
  <c r="F55"/>
  <c r="H55" s="1"/>
  <c r="F54"/>
  <c r="H54" s="1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F44"/>
  <c r="H44" s="1"/>
  <c r="F43"/>
  <c r="H43" s="1"/>
  <c r="F42"/>
  <c r="H42" s="1"/>
  <c r="F41"/>
  <c r="H41" s="1"/>
  <c r="F40"/>
  <c r="H40" s="1"/>
  <c r="F39"/>
  <c r="H39" s="1"/>
  <c r="F38"/>
  <c r="H38" s="1"/>
  <c r="F37"/>
  <c r="H37" s="1"/>
  <c r="F36"/>
  <c r="H36" s="1"/>
  <c r="F35"/>
  <c r="H35" s="1"/>
  <c r="F34"/>
  <c r="H34" s="1"/>
  <c r="F33"/>
  <c r="H33" s="1"/>
  <c r="F32"/>
  <c r="H32" s="1"/>
  <c r="F31"/>
  <c r="H31" s="1"/>
  <c r="F30"/>
  <c r="H30" s="1"/>
  <c r="F29"/>
  <c r="H29" s="1"/>
  <c r="F28"/>
  <c r="H28" s="1"/>
  <c r="F27"/>
  <c r="H27" s="1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F18"/>
  <c r="H18" s="1"/>
  <c r="F17"/>
  <c r="H17" s="1"/>
  <c r="F16"/>
  <c r="H16" s="1"/>
  <c r="F15"/>
  <c r="H15" s="1"/>
  <c r="H346" l="1"/>
  <c r="H417"/>
  <c r="H419" l="1"/>
  <c r="F151" i="62" l="1"/>
  <c r="F517" l="1"/>
  <c r="F516"/>
  <c r="H518" s="1"/>
  <c r="F515"/>
  <c r="H517" s="1"/>
  <c r="F514"/>
  <c r="H516" s="1"/>
  <c r="F513"/>
  <c r="H515" s="1"/>
  <c r="F512"/>
  <c r="H514" s="1"/>
  <c r="F511"/>
  <c r="H513" s="1"/>
  <c r="F510"/>
  <c r="H512" s="1"/>
  <c r="H510"/>
  <c r="F509"/>
  <c r="H511" s="1"/>
  <c r="H508"/>
  <c r="F507"/>
  <c r="H509" s="1"/>
  <c r="H507"/>
  <c r="F503"/>
  <c r="H506" s="1"/>
  <c r="F502"/>
  <c r="F501"/>
  <c r="H502" s="1"/>
  <c r="F500"/>
  <c r="F499"/>
  <c r="F498"/>
  <c r="H499" s="1"/>
  <c r="F497"/>
  <c r="H498" s="1"/>
  <c r="F495"/>
  <c r="F494"/>
  <c r="H495" s="1"/>
  <c r="F493"/>
  <c r="H494" s="1"/>
  <c r="F492"/>
  <c r="H493" s="1"/>
  <c r="F491"/>
  <c r="H492" s="1"/>
  <c r="F490"/>
  <c r="H491" s="1"/>
  <c r="F489"/>
  <c r="H490" s="1"/>
  <c r="F487"/>
  <c r="H488" s="1"/>
  <c r="F486"/>
  <c r="F484"/>
  <c r="H486" s="1"/>
  <c r="H484"/>
  <c r="F483"/>
  <c r="H485" s="1"/>
  <c r="F480"/>
  <c r="F479"/>
  <c r="H480" s="1"/>
  <c r="F476"/>
  <c r="H477" s="1"/>
  <c r="F474"/>
  <c r="H475" s="1"/>
  <c r="F473"/>
  <c r="H496" s="1"/>
  <c r="F471"/>
  <c r="H472" s="1"/>
  <c r="F470"/>
  <c r="H471" s="1"/>
  <c r="H468"/>
  <c r="F465"/>
  <c r="H467" s="1"/>
  <c r="F464"/>
  <c r="H465" s="1"/>
  <c r="H464"/>
  <c r="F460"/>
  <c r="F459"/>
  <c r="H460" s="1"/>
  <c r="H459"/>
  <c r="F457"/>
  <c r="H458" s="1"/>
  <c r="F454"/>
  <c r="H455" s="1"/>
  <c r="H454"/>
  <c r="F450"/>
  <c r="F449"/>
  <c r="F448"/>
  <c r="H450" s="1"/>
  <c r="H448"/>
  <c r="F447"/>
  <c r="F445"/>
  <c r="H447" s="1"/>
  <c r="F444"/>
  <c r="H445" s="1"/>
  <c r="F443"/>
  <c r="H444" s="1"/>
  <c r="F440"/>
  <c r="H442" s="1"/>
  <c r="F438"/>
  <c r="H439" s="1"/>
  <c r="F436"/>
  <c r="H437" s="1"/>
  <c r="F435"/>
  <c r="H436" s="1"/>
  <c r="F434"/>
  <c r="H435" s="1"/>
  <c r="H434"/>
  <c r="F430"/>
  <c r="H431" s="1"/>
  <c r="F429"/>
  <c r="H429"/>
  <c r="F428"/>
  <c r="F426"/>
  <c r="F425"/>
  <c r="H428" s="1"/>
  <c r="F424"/>
  <c r="F423"/>
  <c r="F421"/>
  <c r="F420"/>
  <c r="H422" s="1"/>
  <c r="F419"/>
  <c r="H421" s="1"/>
  <c r="F417"/>
  <c r="H418" s="1"/>
  <c r="H417"/>
  <c r="F415"/>
  <c r="H416" s="1"/>
  <c r="F414"/>
  <c r="F411"/>
  <c r="H414" s="1"/>
  <c r="F410"/>
  <c r="H410"/>
  <c r="H406"/>
  <c r="F404"/>
  <c r="H405" s="1"/>
  <c r="F403"/>
  <c r="H404" s="1"/>
  <c r="F402"/>
  <c r="H403" s="1"/>
  <c r="H402"/>
  <c r="F400"/>
  <c r="H401" s="1"/>
  <c r="F399"/>
  <c r="H400" s="1"/>
  <c r="F398"/>
  <c r="H399" s="1"/>
  <c r="F397"/>
  <c r="H398" s="1"/>
  <c r="F396"/>
  <c r="H397" s="1"/>
  <c r="F395"/>
  <c r="H396" s="1"/>
  <c r="F394"/>
  <c r="H395" s="1"/>
  <c r="F393"/>
  <c r="H394" s="1"/>
  <c r="F387"/>
  <c r="H393" s="1"/>
  <c r="F384"/>
  <c r="H386" s="1"/>
  <c r="H384"/>
  <c r="F382"/>
  <c r="H383" s="1"/>
  <c r="H382"/>
  <c r="F380"/>
  <c r="H381" s="1"/>
  <c r="F375"/>
  <c r="H376" s="1"/>
  <c r="F372"/>
  <c r="H373" s="1"/>
  <c r="F370"/>
  <c r="F367"/>
  <c r="H368" s="1"/>
  <c r="F366"/>
  <c r="H367" s="1"/>
  <c r="F365"/>
  <c r="H366" s="1"/>
  <c r="F364"/>
  <c r="H365" s="1"/>
  <c r="F363"/>
  <c r="H364" s="1"/>
  <c r="F360"/>
  <c r="H361" s="1"/>
  <c r="F359"/>
  <c r="H360" s="1"/>
  <c r="F358"/>
  <c r="H359" s="1"/>
  <c r="F357"/>
  <c r="H358" s="1"/>
  <c r="H357"/>
  <c r="F355"/>
  <c r="H356" s="1"/>
  <c r="F354"/>
  <c r="H355" s="1"/>
  <c r="H354"/>
  <c r="F353"/>
  <c r="H353"/>
  <c r="F352"/>
  <c r="F351"/>
  <c r="H352" s="1"/>
  <c r="F350"/>
  <c r="H351" s="1"/>
  <c r="F349"/>
  <c r="H350" s="1"/>
  <c r="F348"/>
  <c r="H349" s="1"/>
  <c r="F347"/>
  <c r="H348" s="1"/>
  <c r="F346"/>
  <c r="H347" s="1"/>
  <c r="F345"/>
  <c r="H346" s="1"/>
  <c r="F344"/>
  <c r="H345" s="1"/>
  <c r="F343"/>
  <c r="H344" s="1"/>
  <c r="F342"/>
  <c r="F341"/>
  <c r="F340"/>
  <c r="H341" s="1"/>
  <c r="F339"/>
  <c r="H340" s="1"/>
  <c r="F338"/>
  <c r="H339" s="1"/>
  <c r="F337"/>
  <c r="H338" s="1"/>
  <c r="F336"/>
  <c r="H337" s="1"/>
  <c r="F335"/>
  <c r="H336" s="1"/>
  <c r="F334"/>
  <c r="F333"/>
  <c r="H334" s="1"/>
  <c r="F332"/>
  <c r="H333" s="1"/>
  <c r="F331"/>
  <c r="H332" s="1"/>
  <c r="F330"/>
  <c r="F329"/>
  <c r="H330" s="1"/>
  <c r="F328"/>
  <c r="H329" s="1"/>
  <c r="F327"/>
  <c r="H328" s="1"/>
  <c r="F326"/>
  <c r="H327" s="1"/>
  <c r="F325"/>
  <c r="H326" s="1"/>
  <c r="F324"/>
  <c r="H325" s="1"/>
  <c r="F323"/>
  <c r="H324" s="1"/>
  <c r="F322"/>
  <c r="H323" s="1"/>
  <c r="F321"/>
  <c r="H322" s="1"/>
  <c r="F320"/>
  <c r="H321" s="1"/>
  <c r="F319"/>
  <c r="H320" s="1"/>
  <c r="F318"/>
  <c r="H319" s="1"/>
  <c r="F317"/>
  <c r="H318" s="1"/>
  <c r="F316"/>
  <c r="H317" s="1"/>
  <c r="F315"/>
  <c r="H316" s="1"/>
  <c r="F314"/>
  <c r="H315" s="1"/>
  <c r="F313"/>
  <c r="H314" s="1"/>
  <c r="H312"/>
  <c r="H311"/>
  <c r="H310"/>
  <c r="F309"/>
  <c r="F308"/>
  <c r="F307"/>
  <c r="F306"/>
  <c r="F305"/>
  <c r="H305"/>
  <c r="H304"/>
  <c r="F302"/>
  <c r="H303" s="1"/>
  <c r="F301"/>
  <c r="H302" s="1"/>
  <c r="F300"/>
  <c r="H301" s="1"/>
  <c r="F299"/>
  <c r="H300" s="1"/>
  <c r="F298"/>
  <c r="F297"/>
  <c r="H298" s="1"/>
  <c r="F296"/>
  <c r="H297" s="1"/>
  <c r="F295"/>
  <c r="H296" s="1"/>
  <c r="F294"/>
  <c r="H295" s="1"/>
  <c r="F293"/>
  <c r="H294" s="1"/>
  <c r="F292"/>
  <c r="H293" s="1"/>
  <c r="F291"/>
  <c r="H292" s="1"/>
  <c r="F290"/>
  <c r="H291" s="1"/>
  <c r="F289"/>
  <c r="F288"/>
  <c r="H289" s="1"/>
  <c r="F287"/>
  <c r="H288" s="1"/>
  <c r="F286"/>
  <c r="H287" s="1"/>
  <c r="F285"/>
  <c r="H286" s="1"/>
  <c r="F284"/>
  <c r="H285" s="1"/>
  <c r="F283"/>
  <c r="H284" s="1"/>
  <c r="F282"/>
  <c r="H283" s="1"/>
  <c r="F281"/>
  <c r="H282" s="1"/>
  <c r="F280"/>
  <c r="H281" s="1"/>
  <c r="F279"/>
  <c r="H280" s="1"/>
  <c r="F278"/>
  <c r="H279" s="1"/>
  <c r="F277"/>
  <c r="H278" s="1"/>
  <c r="F276"/>
  <c r="H277" s="1"/>
  <c r="F275"/>
  <c r="H276" s="1"/>
  <c r="F274"/>
  <c r="H275" s="1"/>
  <c r="F273"/>
  <c r="H274" s="1"/>
  <c r="F272"/>
  <c r="H273" s="1"/>
  <c r="F271"/>
  <c r="H272" s="1"/>
  <c r="F270"/>
  <c r="H271" s="1"/>
  <c r="F269"/>
  <c r="H270" s="1"/>
  <c r="F268"/>
  <c r="H269" s="1"/>
  <c r="F267"/>
  <c r="H268" s="1"/>
  <c r="F266"/>
  <c r="H267" s="1"/>
  <c r="F265"/>
  <c r="H266" s="1"/>
  <c r="F264"/>
  <c r="H265" s="1"/>
  <c r="F263"/>
  <c r="H264" s="1"/>
  <c r="F262"/>
  <c r="H263" s="1"/>
  <c r="F261"/>
  <c r="H262" s="1"/>
  <c r="F260"/>
  <c r="H261" s="1"/>
  <c r="F259"/>
  <c r="H260" s="1"/>
  <c r="F258"/>
  <c r="H259" s="1"/>
  <c r="F257"/>
  <c r="H258" s="1"/>
  <c r="F256"/>
  <c r="H257" s="1"/>
  <c r="F255"/>
  <c r="H256" s="1"/>
  <c r="F254"/>
  <c r="H255" s="1"/>
  <c r="F253"/>
  <c r="H254" s="1"/>
  <c r="F252"/>
  <c r="H253" s="1"/>
  <c r="F251"/>
  <c r="H252" s="1"/>
  <c r="F250"/>
  <c r="H251" s="1"/>
  <c r="F249"/>
  <c r="H250" s="1"/>
  <c r="F248"/>
  <c r="H249" s="1"/>
  <c r="F247"/>
  <c r="H248" s="1"/>
  <c r="F246"/>
  <c r="H247" s="1"/>
  <c r="F245"/>
  <c r="H246" s="1"/>
  <c r="F244"/>
  <c r="H245" s="1"/>
  <c r="F242"/>
  <c r="H243" s="1"/>
  <c r="F241"/>
  <c r="H242" s="1"/>
  <c r="H241"/>
  <c r="F238"/>
  <c r="H239" s="1"/>
  <c r="H238"/>
  <c r="F236"/>
  <c r="H237" s="1"/>
  <c r="F235"/>
  <c r="H236" s="1"/>
  <c r="F234"/>
  <c r="H235" s="1"/>
  <c r="F233"/>
  <c r="H234" s="1"/>
  <c r="F232"/>
  <c r="H233" s="1"/>
  <c r="F230"/>
  <c r="H231" s="1"/>
  <c r="F229"/>
  <c r="H230" s="1"/>
  <c r="F228"/>
  <c r="H229" s="1"/>
  <c r="F227"/>
  <c r="H228" s="1"/>
  <c r="F226"/>
  <c r="H227" s="1"/>
  <c r="F225"/>
  <c r="H226" s="1"/>
  <c r="F224"/>
  <c r="H225" s="1"/>
  <c r="F223"/>
  <c r="H224" s="1"/>
  <c r="F222"/>
  <c r="H223" s="1"/>
  <c r="F221"/>
  <c r="H222" s="1"/>
  <c r="F220"/>
  <c r="H221" s="1"/>
  <c r="F219"/>
  <c r="H220" s="1"/>
  <c r="F218"/>
  <c r="H219" s="1"/>
  <c r="F216"/>
  <c r="H217" s="1"/>
  <c r="F215"/>
  <c r="H216" s="1"/>
  <c r="H215"/>
  <c r="F213"/>
  <c r="H214" s="1"/>
  <c r="F212"/>
  <c r="H213" s="1"/>
  <c r="F211"/>
  <c r="H212" s="1"/>
  <c r="F210"/>
  <c r="H211" s="1"/>
  <c r="F209"/>
  <c r="H210" s="1"/>
  <c r="F208"/>
  <c r="H209" s="1"/>
  <c r="F207"/>
  <c r="H208" s="1"/>
  <c r="F206"/>
  <c r="H207" s="1"/>
  <c r="F205"/>
  <c r="H206" s="1"/>
  <c r="F204"/>
  <c r="H205" s="1"/>
  <c r="F203"/>
  <c r="H204" s="1"/>
  <c r="F202"/>
  <c r="H203" s="1"/>
  <c r="F201"/>
  <c r="H202" s="1"/>
  <c r="F200"/>
  <c r="H201" s="1"/>
  <c r="F199"/>
  <c r="H200" s="1"/>
  <c r="F198"/>
  <c r="H199" s="1"/>
  <c r="F197"/>
  <c r="H198" s="1"/>
  <c r="F196"/>
  <c r="H197" s="1"/>
  <c r="F195"/>
  <c r="H196" s="1"/>
  <c r="F194"/>
  <c r="F193"/>
  <c r="H194" s="1"/>
  <c r="F192"/>
  <c r="H193" s="1"/>
  <c r="F191"/>
  <c r="H192" s="1"/>
  <c r="F190"/>
  <c r="H191" s="1"/>
  <c r="F189"/>
  <c r="H190" s="1"/>
  <c r="F188"/>
  <c r="H189" s="1"/>
  <c r="F187"/>
  <c r="H188" s="1"/>
  <c r="F186"/>
  <c r="H187" s="1"/>
  <c r="F185"/>
  <c r="H186" s="1"/>
  <c r="F184"/>
  <c r="H185" s="1"/>
  <c r="F183"/>
  <c r="H184" s="1"/>
  <c r="F182"/>
  <c r="H183" s="1"/>
  <c r="F181"/>
  <c r="H182" s="1"/>
  <c r="F180"/>
  <c r="H181" s="1"/>
  <c r="F179"/>
  <c r="H180" s="1"/>
  <c r="F178"/>
  <c r="H179" s="1"/>
  <c r="F177"/>
  <c r="H178" s="1"/>
  <c r="F176"/>
  <c r="H177" s="1"/>
  <c r="F175"/>
  <c r="H176" s="1"/>
  <c r="F174"/>
  <c r="H175" s="1"/>
  <c r="F173"/>
  <c r="H174" s="1"/>
  <c r="F172"/>
  <c r="H173" s="1"/>
  <c r="F171"/>
  <c r="H172" s="1"/>
  <c r="F170"/>
  <c r="H171" s="1"/>
  <c r="F169"/>
  <c r="H170" s="1"/>
  <c r="F168"/>
  <c r="H169" s="1"/>
  <c r="F167"/>
  <c r="H168" s="1"/>
  <c r="F166"/>
  <c r="H167" s="1"/>
  <c r="H166"/>
  <c r="F164"/>
  <c r="H165" s="1"/>
  <c r="F163"/>
  <c r="H164" s="1"/>
  <c r="F162"/>
  <c r="H163" s="1"/>
  <c r="F161"/>
  <c r="H162" s="1"/>
  <c r="F160"/>
  <c r="H161" s="1"/>
  <c r="F159"/>
  <c r="H160" s="1"/>
  <c r="F158"/>
  <c r="H159" s="1"/>
  <c r="F157"/>
  <c r="H158" s="1"/>
  <c r="F156"/>
  <c r="H157" s="1"/>
  <c r="F155"/>
  <c r="H156" s="1"/>
  <c r="H155"/>
  <c r="F153"/>
  <c r="H154" s="1"/>
  <c r="F152"/>
  <c r="H153" s="1"/>
  <c r="H152"/>
  <c r="F148"/>
  <c r="H151" s="1"/>
  <c r="F147"/>
  <c r="H148" s="1"/>
  <c r="H147"/>
  <c r="F145"/>
  <c r="H146" s="1"/>
  <c r="H145"/>
  <c r="F143"/>
  <c r="H144" s="1"/>
  <c r="F142"/>
  <c r="H143" s="1"/>
  <c r="F141"/>
  <c r="H142" s="1"/>
  <c r="F140"/>
  <c r="H141" s="1"/>
  <c r="F139"/>
  <c r="H140" s="1"/>
  <c r="F137"/>
  <c r="H139" s="1"/>
  <c r="H137"/>
  <c r="F135"/>
  <c r="H136" s="1"/>
  <c r="F134"/>
  <c r="H135" s="1"/>
  <c r="H134"/>
  <c r="F132"/>
  <c r="H133" s="1"/>
  <c r="F131"/>
  <c r="H132" s="1"/>
  <c r="F130"/>
  <c r="H131" s="1"/>
  <c r="F129"/>
  <c r="H130" s="1"/>
  <c r="F128"/>
  <c r="H129" s="1"/>
  <c r="H128"/>
  <c r="H127"/>
  <c r="F125"/>
  <c r="H126" s="1"/>
  <c r="H124"/>
  <c r="F122"/>
  <c r="F121"/>
  <c r="H122" s="1"/>
  <c r="H121"/>
  <c r="F119"/>
  <c r="H120" s="1"/>
  <c r="F118"/>
  <c r="H119" s="1"/>
  <c r="F117"/>
  <c r="H118" s="1"/>
  <c r="F116"/>
  <c r="F115"/>
  <c r="H115"/>
  <c r="H114"/>
  <c r="F112"/>
  <c r="H113" s="1"/>
  <c r="F111"/>
  <c r="H112" s="1"/>
  <c r="H111"/>
  <c r="F109"/>
  <c r="H110" s="1"/>
  <c r="F108"/>
  <c r="H109" s="1"/>
  <c r="H108"/>
  <c r="F106"/>
  <c r="H107" s="1"/>
  <c r="H106"/>
  <c r="F104"/>
  <c r="H105" s="1"/>
  <c r="F103"/>
  <c r="H104" s="1"/>
  <c r="F102"/>
  <c r="H103" s="1"/>
  <c r="F101"/>
  <c r="H102" s="1"/>
  <c r="F100"/>
  <c r="H101" s="1"/>
  <c r="F99"/>
  <c r="H100" s="1"/>
  <c r="F98"/>
  <c r="H99" s="1"/>
  <c r="H98"/>
  <c r="F96"/>
  <c r="H97" s="1"/>
  <c r="H96"/>
  <c r="F94"/>
  <c r="H95" s="1"/>
  <c r="H94"/>
  <c r="H93"/>
  <c r="F91"/>
  <c r="H92" s="1"/>
  <c r="H91"/>
  <c r="F89"/>
  <c r="H90" s="1"/>
  <c r="F88"/>
  <c r="H89" s="1"/>
  <c r="H88"/>
  <c r="F86"/>
  <c r="H87" s="1"/>
  <c r="F85"/>
  <c r="H86" s="1"/>
  <c r="F84"/>
  <c r="H85" s="1"/>
  <c r="F83"/>
  <c r="H84" s="1"/>
  <c r="F82"/>
  <c r="H83" s="1"/>
  <c r="H82"/>
  <c r="F80"/>
  <c r="H81" s="1"/>
  <c r="F79"/>
  <c r="H80" s="1"/>
  <c r="F78"/>
  <c r="H79" s="1"/>
  <c r="H78"/>
  <c r="H77"/>
  <c r="F75"/>
  <c r="H76" s="1"/>
  <c r="F74"/>
  <c r="H75" s="1"/>
  <c r="H74"/>
  <c r="H73"/>
  <c r="F71"/>
  <c r="H72" s="1"/>
  <c r="F70"/>
  <c r="H71" s="1"/>
  <c r="H70"/>
  <c r="H69"/>
  <c r="H68"/>
  <c r="F66"/>
  <c r="H67" s="1"/>
  <c r="F65"/>
  <c r="H66" s="1"/>
  <c r="H65"/>
  <c r="F63"/>
  <c r="H64" s="1"/>
  <c r="F62"/>
  <c r="H63" s="1"/>
  <c r="F61"/>
  <c r="H62" s="1"/>
  <c r="H61"/>
  <c r="H60"/>
  <c r="F58"/>
  <c r="H59" s="1"/>
  <c r="F57"/>
  <c r="H58" s="1"/>
  <c r="H57"/>
  <c r="F55"/>
  <c r="H56" s="1"/>
  <c r="F54"/>
  <c r="H55" s="1"/>
  <c r="F53"/>
  <c r="H54" s="1"/>
  <c r="F52"/>
  <c r="H53" s="1"/>
  <c r="F51"/>
  <c r="H52" s="1"/>
  <c r="H51"/>
  <c r="H50"/>
  <c r="F47"/>
  <c r="H48" s="1"/>
  <c r="F46"/>
  <c r="H47" s="1"/>
  <c r="F45"/>
  <c r="H46" s="1"/>
  <c r="F44"/>
  <c r="H45" s="1"/>
  <c r="H44"/>
  <c r="F42"/>
  <c r="H43" s="1"/>
  <c r="H42"/>
  <c r="F40"/>
  <c r="H41" s="1"/>
  <c r="F39"/>
  <c r="H40" s="1"/>
  <c r="H39"/>
  <c r="H38"/>
  <c r="F36"/>
  <c r="H37" s="1"/>
  <c r="F35"/>
  <c r="H36" s="1"/>
  <c r="F34"/>
  <c r="F33"/>
  <c r="F32"/>
  <c r="H33" s="1"/>
  <c r="F31"/>
  <c r="H32" s="1"/>
  <c r="F30"/>
  <c r="H31" s="1"/>
  <c r="F29"/>
  <c r="H30" s="1"/>
  <c r="F28"/>
  <c r="H29" s="1"/>
  <c r="H28"/>
  <c r="F26"/>
  <c r="H27" s="1"/>
  <c r="H26"/>
  <c r="H25"/>
  <c r="H24"/>
  <c r="H22"/>
  <c r="H21"/>
  <c r="H20"/>
  <c r="F18"/>
  <c r="H19" s="1"/>
  <c r="H18"/>
  <c r="H17"/>
  <c r="H441" l="1"/>
  <c r="H504"/>
  <c r="F312"/>
  <c r="H449"/>
  <c r="H474"/>
  <c r="H412"/>
  <c r="H411"/>
  <c r="H427"/>
  <c r="H446"/>
  <c r="H519" l="1"/>
</calcChain>
</file>

<file path=xl/comments1.xml><?xml version="1.0" encoding="utf-8"?>
<comments xmlns="http://schemas.openxmlformats.org/spreadsheetml/2006/main">
  <authors>
    <author>ALMACEN1</author>
  </authors>
  <commentList>
    <comment ref="A394" authorId="0">
      <text>
        <r>
          <rPr>
            <b/>
            <sz val="8"/>
            <color indexed="81"/>
            <rFont val="Tahoma"/>
            <family val="2"/>
          </rPr>
          <t>ALMACEN1: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<sst xmlns="http://schemas.openxmlformats.org/spreadsheetml/2006/main" count="1848" uniqueCount="858">
  <si>
    <t>República Dominicana</t>
  </si>
  <si>
    <t>ARTICULO</t>
  </si>
  <si>
    <t>UNIDAD</t>
  </si>
  <si>
    <t>EXISTENCIA ANTERIOR</t>
  </si>
  <si>
    <t>ENTRADA</t>
  </si>
  <si>
    <t>TOTAL CONSUMIDOS (3+4)-5</t>
  </si>
  <si>
    <t>VALOR UNITARIO</t>
  </si>
  <si>
    <t>Informe Mensual de Almacén General, Despensa y Medicina</t>
  </si>
  <si>
    <t>ALMACEN</t>
  </si>
  <si>
    <t>REGION</t>
  </si>
  <si>
    <t>AREA DE SALUD</t>
  </si>
  <si>
    <t>MES</t>
  </si>
  <si>
    <t>AÑO</t>
  </si>
  <si>
    <t>VALOR TOTAL (6X7)</t>
  </si>
  <si>
    <t>Ministerio de salud Pública y Asistencia Social</t>
  </si>
  <si>
    <t>HOSP.MUN.DR. JACINTO IGNACIO MAÑON</t>
  </si>
  <si>
    <t>"0"</t>
  </si>
  <si>
    <t>TOTAL</t>
  </si>
  <si>
    <t>EXISTENCIA FINAL</t>
  </si>
  <si>
    <t>ADRENALINA AMP.</t>
  </si>
  <si>
    <t>AMIKACINA AMP.</t>
  </si>
  <si>
    <t>AMINOFILINA AMP.</t>
  </si>
  <si>
    <t>ANTITETANICA AMP</t>
  </si>
  <si>
    <t>ATROPINA AMP.</t>
  </si>
  <si>
    <t>BICARBONATO DE SODIO AMP</t>
  </si>
  <si>
    <t>CEFALEXINA AMP.</t>
  </si>
  <si>
    <t>CEFRADINA AMP.</t>
  </si>
  <si>
    <t>CEFTRIAZONA AMP.</t>
  </si>
  <si>
    <t>CIPROFLOXACINA IV</t>
  </si>
  <si>
    <t>CLORURO DE POTASIO AMP.</t>
  </si>
  <si>
    <t>COMPLEJO B.  VIAL</t>
  </si>
  <si>
    <t>DICLOXACINA AMP.</t>
  </si>
  <si>
    <t>DIFENHIDRAMINA  AMP.</t>
  </si>
  <si>
    <t>DIMENHIDRATO AMP.</t>
  </si>
  <si>
    <t>ERGONOVINA  AMP.</t>
  </si>
  <si>
    <t>ERITROMICINA SUSPENSIÓN</t>
  </si>
  <si>
    <t>FLUCONAZOL  150 CAPS</t>
  </si>
  <si>
    <t>FUROSEMIDA AMP.</t>
  </si>
  <si>
    <t>GENTAMICINA AMP.</t>
  </si>
  <si>
    <t>GLIBENGLAMIDA 5MGS TAB.</t>
  </si>
  <si>
    <t>GLUCONATO DE CALCIO AMP</t>
  </si>
  <si>
    <t>HEPARINA AMP.</t>
  </si>
  <si>
    <t>HIDRALACINA AMP.</t>
  </si>
  <si>
    <t xml:space="preserve">HIERRO DEXTRANO AMP </t>
  </si>
  <si>
    <t>INSULINA CRISTALINA VIAL</t>
  </si>
  <si>
    <t>METOCLOPRAMIDA AMP.</t>
  </si>
  <si>
    <t>METRONIDAZOL  IV.</t>
  </si>
  <si>
    <t>OXITOCINA AMP.</t>
  </si>
  <si>
    <t>PENICILINA BENZATINICA 1.2 VIAL</t>
  </si>
  <si>
    <t>PENICILINA BENZATINICA 2.4 VIAL</t>
  </si>
  <si>
    <t>PENICILINA CRISTALINA 5 MILLONES VIAL</t>
  </si>
  <si>
    <t>PENICILINA PROCAINICA 4 MILLONES VIAL</t>
  </si>
  <si>
    <t>PIRACETAN  AMP</t>
  </si>
  <si>
    <t>RANITIDINA AMP.</t>
  </si>
  <si>
    <t>SALBUTAMOL  PARA NEBULIZAR  AMP</t>
  </si>
  <si>
    <t>SULFATO DE MAGNECIO  AMP</t>
  </si>
  <si>
    <t>BAJA LENGUA CAJA X 100</t>
  </si>
  <si>
    <t>COLECTOR DE ORINA ADULTO</t>
  </si>
  <si>
    <t>HILO POLISORB -1</t>
  </si>
  <si>
    <t>LLAVE DE TRES VIAS</t>
  </si>
  <si>
    <t>MARIPOSITA -23</t>
  </si>
  <si>
    <t>MASCARILLA  NEBULIZAR  PED.</t>
  </si>
  <si>
    <t>MASCARILLA DE OXIGENO AD.</t>
  </si>
  <si>
    <t>SET DE ENEMA</t>
  </si>
  <si>
    <t>SOL DEXTROSA AL 5% DE 100 ML</t>
  </si>
  <si>
    <t>SOL. LACTACTO EN RINGER DE 1000 ML</t>
  </si>
  <si>
    <t>SOL. MIXTO AL 33%  DE 1000 ML</t>
  </si>
  <si>
    <t>SOL. MIXTO AL 9% DE 1000 ML</t>
  </si>
  <si>
    <t>SOL. SALINO AL 9 % DE 100 ML</t>
  </si>
  <si>
    <t>SONDA NASOGASTRICA -12</t>
  </si>
  <si>
    <t>AMPICILINA  VIAL 1.0 GR</t>
  </si>
  <si>
    <t>VIAL</t>
  </si>
  <si>
    <t>AMP. DE I ML</t>
  </si>
  <si>
    <t>FCO. 120 ML</t>
  </si>
  <si>
    <t>ACETAMINOFEN JBE. 120MG/5ML</t>
  </si>
  <si>
    <t>PENICILINA BENZATINICA 6.33</t>
  </si>
  <si>
    <t>AMP 5 ML</t>
  </si>
  <si>
    <t>PAPEL ELECTRO</t>
  </si>
  <si>
    <t xml:space="preserve">ROLLO </t>
  </si>
  <si>
    <t>FCOS/1000 ML</t>
  </si>
  <si>
    <t xml:space="preserve">SOL. SALINO AL 9% </t>
  </si>
  <si>
    <t>AMP/2ML</t>
  </si>
  <si>
    <t>AMP/5ML</t>
  </si>
  <si>
    <t>KETOROLACO 30MGS</t>
  </si>
  <si>
    <t>LIDOCAINA SIN EPINEFRINA</t>
  </si>
  <si>
    <t>VIAL/50 ML</t>
  </si>
  <si>
    <t>CINTAS AUTOCLAVE</t>
  </si>
  <si>
    <t>ROLLO</t>
  </si>
  <si>
    <t>TARRO/450GR</t>
  </si>
  <si>
    <t>GALON</t>
  </si>
  <si>
    <t>COLECTOR DE ORINA PED</t>
  </si>
  <si>
    <t xml:space="preserve">AGUA OXIGENADA </t>
  </si>
  <si>
    <t>GUANTES ESTERIL 7 1/2</t>
  </si>
  <si>
    <t>CAJA/50 PAR</t>
  </si>
  <si>
    <t>GUANTES ESTERIL 8</t>
  </si>
  <si>
    <t xml:space="preserve">HILO VICRIL  1 </t>
  </si>
  <si>
    <t xml:space="preserve">GORROS ENFERMERA </t>
  </si>
  <si>
    <t xml:space="preserve">MASCARILLA QUIRURGICA </t>
  </si>
  <si>
    <t>MASCARILLA NEBULIZAR AD</t>
  </si>
  <si>
    <t xml:space="preserve">SULFADIAZINA DE PLATA </t>
  </si>
  <si>
    <t>ESPECULOS VAGINAL</t>
  </si>
  <si>
    <t>CAPTOPRIL 25 mgs/tab</t>
  </si>
  <si>
    <t>BLISTER/10</t>
  </si>
  <si>
    <t>CAPTOPRIL 50 mgs/tab</t>
  </si>
  <si>
    <t>DEXAMETAZONA AMP 4mg/2ml</t>
  </si>
  <si>
    <t>BAJANTE DE SUERO</t>
  </si>
  <si>
    <t>CATETER I.V.RADIOPACO 18g</t>
  </si>
  <si>
    <t>CATETER I.V.RADIOPACO 20g</t>
  </si>
  <si>
    <t>CATETER I.V.RADIOPACO 22g</t>
  </si>
  <si>
    <t>CATETER I.V.RADIOPACO 24g</t>
  </si>
  <si>
    <t>HILO NYLON 4-0</t>
  </si>
  <si>
    <t>HILO NYLON 2-0</t>
  </si>
  <si>
    <t>SONDA FOLEY 2 VIA No 20</t>
  </si>
  <si>
    <t xml:space="preserve">ALGODÓN 1 LIBRA </t>
  </si>
  <si>
    <t>HILO VICRIL 3-0</t>
  </si>
  <si>
    <t>HILO PROLENE 3-0</t>
  </si>
  <si>
    <t>HILO NYLON 3-0</t>
  </si>
  <si>
    <t>YODOPOVIDONA SOL. (BETADINE)</t>
  </si>
  <si>
    <t>YODOPOVIDONA  ESPUMA (BETADINE)</t>
  </si>
  <si>
    <t>CITICOLINA SODICA 500 mg/2ml</t>
  </si>
  <si>
    <t>AMP /2ML</t>
  </si>
  <si>
    <t>ALCOHOL ISOPROPILICO AL 70%</t>
  </si>
  <si>
    <t>ESPARADRAPO  (Z-O)</t>
  </si>
  <si>
    <t>SOL. INDOXITOL</t>
  </si>
  <si>
    <t>MARIPOSITA No -21</t>
  </si>
  <si>
    <t>HIDROCORTIZONA 100mgsvial</t>
  </si>
  <si>
    <t xml:space="preserve">AMOXICILINA SUSPENSIÓN </t>
  </si>
  <si>
    <t>CANULA DE OXIGENO ADULTO</t>
  </si>
  <si>
    <t>SONDA FOLEY 2 VIA No 18</t>
  </si>
  <si>
    <t>AGUA PARA INYECTABLE</t>
  </si>
  <si>
    <t>OXIDO DE ETILENO  (GAS AMPROLENE)</t>
  </si>
  <si>
    <t xml:space="preserve">AMP. </t>
  </si>
  <si>
    <t xml:space="preserve">DIPIRONA AMP. 500 mg/ml </t>
  </si>
  <si>
    <t>SALES DE REHIDRATACION ORAL</t>
  </si>
  <si>
    <t>SOBRE</t>
  </si>
  <si>
    <t>CAJA X 100</t>
  </si>
  <si>
    <t>SONDA FOLEY 2 VIA No 14</t>
  </si>
  <si>
    <t>SONDA FOLEY 2 VIA No 16</t>
  </si>
  <si>
    <t>JERINGA DE 3 ml 21 x1 1/2</t>
  </si>
  <si>
    <t>JERINGA DE 5 ml 21 x1 1/2</t>
  </si>
  <si>
    <t>JERINGA DE 20ml 21 x1 1/2</t>
  </si>
  <si>
    <t>JERINGA DE 1ml  INSULINA</t>
  </si>
  <si>
    <t>JERINGA DE 10 ml 21 x1 1/2</t>
  </si>
  <si>
    <t>AMBROXOL  AMP 15 mg 2/ml</t>
  </si>
  <si>
    <t>AMP  2/ML</t>
  </si>
  <si>
    <t>PORTA OBJETO</t>
  </si>
  <si>
    <t>BISTURI -15</t>
  </si>
  <si>
    <t>BISTURI -22</t>
  </si>
  <si>
    <t>HILO CROMICO -2</t>
  </si>
  <si>
    <t>HILO CROMICO -0</t>
  </si>
  <si>
    <t>HILO CROMICO -3</t>
  </si>
  <si>
    <t>HILO PROLENE 2-0</t>
  </si>
  <si>
    <t>HILO PROLENE -0</t>
  </si>
  <si>
    <t>HILO PROLENE -1</t>
  </si>
  <si>
    <t>HILO CROMICO -1</t>
  </si>
  <si>
    <t>HILO VICRIL -4</t>
  </si>
  <si>
    <t>HILO VICRIL  0</t>
  </si>
  <si>
    <t>GORRO QUIRURGICO</t>
  </si>
  <si>
    <t>PERITAS NASALES</t>
  </si>
  <si>
    <t>JABON QUIRURGICO</t>
  </si>
  <si>
    <t>ACETAMINOFEN 500 MG/TB</t>
  </si>
  <si>
    <t xml:space="preserve">CANULA DE YANKAWER </t>
  </si>
  <si>
    <t>BAJANTE DE SANGRE</t>
  </si>
  <si>
    <t xml:space="preserve">VASO HUMIFICADOR </t>
  </si>
  <si>
    <t>CAJA</t>
  </si>
  <si>
    <t xml:space="preserve">LIDOCAINA CON EPINEFRINA </t>
  </si>
  <si>
    <t>HILO PROLENE 4-0</t>
  </si>
  <si>
    <t>VENDAJE ELASTIGO 6 PULG.</t>
  </si>
  <si>
    <t>VENDAJE DE YESO  6  PULG.</t>
  </si>
  <si>
    <t>ZAPATO QUIRUGICO</t>
  </si>
  <si>
    <t>MARIPOSITA-25</t>
  </si>
  <si>
    <t>CATETER DE SUBCION - 8</t>
  </si>
  <si>
    <t>TERMOMETRO ORAL</t>
  </si>
  <si>
    <t>TERMOMETRO RECTAL</t>
  </si>
  <si>
    <t>HILO VICRIL 2-0</t>
  </si>
  <si>
    <t xml:space="preserve">CLAN UMBILICAL </t>
  </si>
  <si>
    <t>PENICILINA CRISTALINA 1 MILLON VIAL</t>
  </si>
  <si>
    <t>LEVOFLOXACINA FRASCO</t>
  </si>
  <si>
    <t>AMP</t>
  </si>
  <si>
    <t>AGUA DESTILADA</t>
  </si>
  <si>
    <t>ACIDO FOLICO MAS VITAMINA B12 JARABE</t>
  </si>
  <si>
    <t>FRASCO</t>
  </si>
  <si>
    <t>CLINDAMICINA</t>
  </si>
  <si>
    <t xml:space="preserve">DEXTROSA AL 50% </t>
  </si>
  <si>
    <t>TAB</t>
  </si>
  <si>
    <t>TGO-UV TEST</t>
  </si>
  <si>
    <t>TGP-UV TEST</t>
  </si>
  <si>
    <t xml:space="preserve">CLIPS P/BOLSA SANGRE </t>
  </si>
  <si>
    <t xml:space="preserve">AGUA BI-DESTILADA </t>
  </si>
  <si>
    <t>TUBO TAPA MORADA</t>
  </si>
  <si>
    <t>TUBO TAPA ROJA</t>
  </si>
  <si>
    <t>ALBUMINA CYPRESS 20%</t>
  </si>
  <si>
    <t>SUERO COOMBS</t>
  </si>
  <si>
    <t>LIZADOR CFL 500ML</t>
  </si>
  <si>
    <t>GENTAMICINA 0,3% COLIRIO</t>
  </si>
  <si>
    <t>GOTAS</t>
  </si>
  <si>
    <t>HEPATITIS C</t>
  </si>
  <si>
    <t>SONDA FOLEY 2 VIA NO-8</t>
  </si>
  <si>
    <t>CAJAX100</t>
  </si>
  <si>
    <t>HILO CROMICO -4</t>
  </si>
  <si>
    <t>HILO SEDA 0</t>
  </si>
  <si>
    <t>HILO SEDA 3</t>
  </si>
  <si>
    <t>HILO SEDA 4</t>
  </si>
  <si>
    <t>FCOS/100 ML</t>
  </si>
  <si>
    <t>PROPOFOL 10ML</t>
  </si>
  <si>
    <t>FRASCO 20ML</t>
  </si>
  <si>
    <t>BENZIL DIMETIL AMONO 1%</t>
  </si>
  <si>
    <t>CANULA DE OXIGENO PREMATURO</t>
  </si>
  <si>
    <t>BISTURI-10</t>
  </si>
  <si>
    <t>BISTURI-11</t>
  </si>
  <si>
    <t>BISTURI-20</t>
  </si>
  <si>
    <t>BISTURI-21</t>
  </si>
  <si>
    <t>DICLOFENAC TAB</t>
  </si>
  <si>
    <t>SEVORANE</t>
  </si>
  <si>
    <t>FENTANILO</t>
  </si>
  <si>
    <t>MANITOL</t>
  </si>
  <si>
    <t>HILO NYLON 5-0</t>
  </si>
  <si>
    <t>HALOTANO 250 ML</t>
  </si>
  <si>
    <t>FIJADOR AUTOMATICO</t>
  </si>
  <si>
    <t>PAPEL DE CAMILLA</t>
  </si>
  <si>
    <t>HILO SEDA 2 AGUJA ROMA</t>
  </si>
  <si>
    <t xml:space="preserve">HILO SEDA 1 AGUJA ROMA </t>
  </si>
  <si>
    <t>GLICEMIA MANUAL</t>
  </si>
  <si>
    <t>BISTURI -23</t>
  </si>
  <si>
    <t>SOL DEXTROSA 50%</t>
  </si>
  <si>
    <t>FCOS/500</t>
  </si>
  <si>
    <t>FACTOR REUMATOIDE</t>
  </si>
  <si>
    <t>ESPATULA DE AIRE</t>
  </si>
  <si>
    <t>CITOBRUSH ESTERIL</t>
  </si>
  <si>
    <t>SONDA NASOGASTRICA-5</t>
  </si>
  <si>
    <t xml:space="preserve">COMPRESA DE GASA </t>
  </si>
  <si>
    <t>HAMACEL (GELOFUSUN)</t>
  </si>
  <si>
    <t xml:space="preserve"> </t>
  </si>
  <si>
    <t>ASTRASORB (CAL SODADA)</t>
  </si>
  <si>
    <t>ALGODÓN PLANCHADO DE 4X5</t>
  </si>
  <si>
    <t>AlMACEN</t>
  </si>
  <si>
    <t xml:space="preserve">ACETAMINOFEN SUPOSITORIOS </t>
  </si>
  <si>
    <t>ALCOHOL  AL 95%</t>
  </si>
  <si>
    <t>CAJA /100</t>
  </si>
  <si>
    <t>CEPILLO QUIRURGICO DESECHABLE</t>
  </si>
  <si>
    <t>AMP/20ML</t>
  </si>
  <si>
    <t>DIAZEPAN 10MG</t>
  </si>
  <si>
    <t>MASCARILLA DE OXIGENO PED</t>
  </si>
  <si>
    <t>LABORATORIO</t>
  </si>
  <si>
    <t>MEDICAMENTOS Y MATERIAL GASTABLE QUIRURGICO</t>
  </si>
  <si>
    <t>NIFEDIPINA 10MGS TABS</t>
  </si>
  <si>
    <t>N-BUTIL  HIOSINA BROMURO 10mg/</t>
  </si>
  <si>
    <t>PROTEINA C REATIVA</t>
  </si>
  <si>
    <t>FCOS</t>
  </si>
  <si>
    <t>BUPIVACAINA PESADA 0,5%</t>
  </si>
  <si>
    <t xml:space="preserve">GUANTES ESTERIL 7 </t>
  </si>
  <si>
    <t>VENDAJE ELASTIGO 4PULG.</t>
  </si>
  <si>
    <t>DILUENTE DE  TANQUE HEMO  TEST</t>
  </si>
  <si>
    <t>EQUIPO GLUCOMETRO</t>
  </si>
  <si>
    <t>REVELADOR AUTOMATICO RX</t>
  </si>
  <si>
    <t>PLACA 14X14 (35X35)</t>
  </si>
  <si>
    <t>PLACA 14X17 (35X43)</t>
  </si>
  <si>
    <t>PLACA 11X14 (30X35)</t>
  </si>
  <si>
    <t>BUPIVACAINA SIMPLE</t>
  </si>
  <si>
    <t>PLACA 10X12 (24X30)</t>
  </si>
  <si>
    <t xml:space="preserve">PLACA 8X10 </t>
  </si>
  <si>
    <t>SOL DEXTROSA 5%</t>
  </si>
  <si>
    <t xml:space="preserve">GUANTES SUELTOS </t>
  </si>
  <si>
    <t>SOL. SALINO AL 9 % DE 500 ML</t>
  </si>
  <si>
    <t>FCOS/500 ML</t>
  </si>
  <si>
    <t xml:space="preserve">MORFINA 0,2 MG /ML </t>
  </si>
  <si>
    <t>CREATININA 2x150ML</t>
  </si>
  <si>
    <t>GLUCOSA LIQUIDA</t>
  </si>
  <si>
    <t>GUANTES ESTERIL 8 1/2</t>
  </si>
  <si>
    <t>TOXO IGGI/GM PRUEBA RAPIDA</t>
  </si>
  <si>
    <t>COLESTEROL LIQUIDO 300P</t>
  </si>
  <si>
    <t>TRIGLICERIDO LIQUIDO 300P</t>
  </si>
  <si>
    <t>HIV RAPIDO   TEST</t>
  </si>
  <si>
    <t>UREA ENZ, 500 TEST</t>
  </si>
  <si>
    <t>HDL-COLESTEROL 75 TEST</t>
  </si>
  <si>
    <t>PAQ/5</t>
  </si>
  <si>
    <t>AMP/1ML</t>
  </si>
  <si>
    <t>AZITROMICINA SUSP.</t>
  </si>
  <si>
    <t>FCOS/15 ML</t>
  </si>
  <si>
    <t>CLORFENIRAMINA  10MGS</t>
  </si>
  <si>
    <t>AMP/4ML</t>
  </si>
  <si>
    <t xml:space="preserve">CEFOTACIMA 1GR </t>
  </si>
  <si>
    <t>ACIDO ASCORBICO (VIT. C )</t>
  </si>
  <si>
    <t>FENITOINA  SODICA 250 MGS</t>
  </si>
  <si>
    <t>CAJA/72</t>
  </si>
  <si>
    <t>APICADORES DE ALGODÓN</t>
  </si>
  <si>
    <t>CAJA/1000</t>
  </si>
  <si>
    <t>TIRILLA GLUCOMETRO</t>
  </si>
  <si>
    <t>CAJA/50</t>
  </si>
  <si>
    <t xml:space="preserve">GLUTARALDEHIDO AL 2% </t>
  </si>
  <si>
    <t>FORMOL</t>
  </si>
  <si>
    <t>GEL ANTISEPTICO</t>
  </si>
  <si>
    <t>CAJA/100</t>
  </si>
  <si>
    <t xml:space="preserve">VASO PARA ORINA </t>
  </si>
  <si>
    <t>PAQ/50</t>
  </si>
  <si>
    <t>TAPA DE VASO PÀRA ORINA</t>
  </si>
  <si>
    <t>SONDA FOLEY 2 VIA No-12</t>
  </si>
  <si>
    <t>SONDA FOLEY NELATON No-14</t>
  </si>
  <si>
    <t xml:space="preserve">CABLE DE CAUTERIO </t>
  </si>
  <si>
    <t>VINAGRE BLANCO</t>
  </si>
  <si>
    <t>FCOS/8 O.</t>
  </si>
  <si>
    <t>VDRL ANTIGENOS PRUEBA</t>
  </si>
  <si>
    <t xml:space="preserve">P.C.R. KIT </t>
  </si>
  <si>
    <t>SET/150</t>
  </si>
  <si>
    <t>HEPATITIS B PRUEBA RAPIDA</t>
  </si>
  <si>
    <t>ANTI A+B+D SET 3 FCOS</t>
  </si>
  <si>
    <t>ACIDO URICO MANUAL PRUEBA</t>
  </si>
  <si>
    <t>AGUJA RAQUIDEA No 25</t>
  </si>
  <si>
    <t>AGUJA RAQUIDEA No 23</t>
  </si>
  <si>
    <t>PAPEL KRAF (ENVOLVER GAZA)</t>
  </si>
  <si>
    <t>AMP/10ML</t>
  </si>
  <si>
    <t>NALOXONA  0,4MG/ML</t>
  </si>
  <si>
    <t xml:space="preserve">CLORANFENICOL UNGÜE, OFTALMICO </t>
  </si>
  <si>
    <t>FCOS/100ML</t>
  </si>
  <si>
    <t>PRUEBA DE EMBARAZO (HCG RAPIDA)</t>
  </si>
  <si>
    <t>SET. DE CONTROLES DE HEMATOLOGIA</t>
  </si>
  <si>
    <t xml:space="preserve">EFEDRINA SULFATO AMP. 50mg/ml </t>
  </si>
  <si>
    <t>COLESTEROL ENZIMATICO</t>
  </si>
  <si>
    <t>TRIGLICERIDO MANUAL</t>
  </si>
  <si>
    <t>LUBRICANTE ESTERIL</t>
  </si>
  <si>
    <t>FOSFATASA ALCALINA 100 TEST</t>
  </si>
  <si>
    <t>KETAMINA  IML X10ML FCO</t>
  </si>
  <si>
    <t>TIRILLA  HCG Y O ACCUTELL</t>
  </si>
  <si>
    <t xml:space="preserve">AGUJA DESCARTABLE 18x1 1/2 </t>
  </si>
  <si>
    <t>SOL.  MIXTO  AL 33      DE  500 ML</t>
  </si>
  <si>
    <t>FCOS  5OOML</t>
  </si>
  <si>
    <t>AGUA  DESTILADA</t>
  </si>
  <si>
    <t>AMP.DE  10ML</t>
  </si>
  <si>
    <t>DIGOXINA  O.25</t>
  </si>
  <si>
    <t>CAJA DE 6</t>
  </si>
  <si>
    <t>GASA TIPO ALMOHADA</t>
  </si>
  <si>
    <t>HAEMACCEL(sol poligelina)3,5%</t>
  </si>
  <si>
    <t>unidad</t>
  </si>
  <si>
    <t>TUBO AZUL CRISTAS</t>
  </si>
  <si>
    <t>LEVIN  # 8</t>
  </si>
  <si>
    <t>SONDA NASOGASTRICA-14</t>
  </si>
  <si>
    <t>SONDA NASOGASTRICA-18</t>
  </si>
  <si>
    <t>SONDA NASOGASTRICA-10</t>
  </si>
  <si>
    <t>SONDA NASOGASTRICA-8</t>
  </si>
  <si>
    <t>SONDA NASOGASTRICA-16</t>
  </si>
  <si>
    <t>ANTI  A-10ML</t>
  </si>
  <si>
    <t>ANTI  B -10 ML</t>
  </si>
  <si>
    <t>REBELADOR</t>
  </si>
  <si>
    <t>AGUJA DESCARTABLE  16</t>
  </si>
  <si>
    <t xml:space="preserve">AGUJA DESCARTABLE  25                  </t>
  </si>
  <si>
    <t>CAJA/IOO</t>
  </si>
  <si>
    <t>AGUJA RAGUIDEA NO17</t>
  </si>
  <si>
    <t>AGUJA DE RAGUI DEA NO16</t>
  </si>
  <si>
    <t>PROTEINA TOTAL MANUAL PRUB</t>
  </si>
  <si>
    <t xml:space="preserve">bilirubina </t>
  </si>
  <si>
    <t>set(6 VIAL</t>
  </si>
  <si>
    <t>5,520.00</t>
  </si>
  <si>
    <t>E-Z CLEANSER P/BC 2800 50ml</t>
  </si>
  <si>
    <t>NITROFUROSONA</t>
  </si>
  <si>
    <t>ATRACURIO 2,5 ml AMP.</t>
  </si>
  <si>
    <t>ANT  D</t>
  </si>
  <si>
    <t>LIDOCAINA  LIVIANA</t>
  </si>
  <si>
    <t>HEMOVAC DREN FR 12</t>
  </si>
  <si>
    <t>HEMOVAC DREN FR 18</t>
  </si>
  <si>
    <t>HILO SEDA SUTUPAK</t>
  </si>
  <si>
    <t xml:space="preserve">GEL FOAM  C/20  </t>
  </si>
  <si>
    <t>ELECTRODO SURETRACE</t>
  </si>
  <si>
    <t>SOB/50</t>
  </si>
  <si>
    <t xml:space="preserve">DREN  1/12 </t>
  </si>
  <si>
    <t>PRESERVATIVOS</t>
  </si>
  <si>
    <t>CLORANFENICOL INYECTABLE</t>
  </si>
  <si>
    <t>FCO/250ML</t>
  </si>
  <si>
    <t>20litros</t>
  </si>
  <si>
    <t>SONDA FOLEY 2 VIA NO 12</t>
  </si>
  <si>
    <t>TUB0 ENDOTRAGUIAL 6.5</t>
  </si>
  <si>
    <t>GAS STERILENE AMP</t>
  </si>
  <si>
    <t>BATAS  DESECHABLES</t>
  </si>
  <si>
    <t>TUBO ENDOTRAGUIAL-7,</t>
  </si>
  <si>
    <t>SONDA NASOGASTRICA-6</t>
  </si>
  <si>
    <t>GEL PARA SONOGRAFIA</t>
  </si>
  <si>
    <t>sklar cide desinfectante</t>
  </si>
  <si>
    <t>galon</t>
  </si>
  <si>
    <t>UXICOLIN40*2ML</t>
  </si>
  <si>
    <t>ONDANSETRON(SETRON) 8MG</t>
  </si>
  <si>
    <t>PLACA DE RETORNO</t>
  </si>
  <si>
    <t>VENDA DE GASA 4/12</t>
  </si>
  <si>
    <t>VENDA DE GASA 6/12</t>
  </si>
  <si>
    <t>succINIL2ML 40/2ml</t>
  </si>
  <si>
    <t>caja</t>
  </si>
  <si>
    <t>julio</t>
  </si>
  <si>
    <t>LORATADINA 10mg</t>
  </si>
  <si>
    <t>COMP.</t>
  </si>
  <si>
    <t>DIFENHIDRAMINA TAB.</t>
  </si>
  <si>
    <t>TAB/25 MG</t>
  </si>
  <si>
    <t>BRAZALETE PEDIATRICO ROSADO</t>
  </si>
  <si>
    <t>BRAZALETE PEDIATRICO AZUL</t>
  </si>
  <si>
    <t xml:space="preserve">TRIMETROPIN-SULFAMETOXAZOL </t>
  </si>
  <si>
    <t xml:space="preserve">SUSP </t>
  </si>
  <si>
    <t>JAB</t>
  </si>
  <si>
    <t>BROMHEXINA CLORHIDRATO</t>
  </si>
  <si>
    <t>METFORMINA 850MG</t>
  </si>
  <si>
    <t>LOSARTAN POTASICO 50MG</t>
  </si>
  <si>
    <t>ATENOLOL 100MG</t>
  </si>
  <si>
    <t>AMPICILINA  TAB</t>
  </si>
  <si>
    <t>AMOXICILINA TAB</t>
  </si>
  <si>
    <t>RANITIDINA TAB</t>
  </si>
  <si>
    <t xml:space="preserve">AMBROXOL  </t>
  </si>
  <si>
    <t>CANULA DE OXIGENO PEDIATRICA</t>
  </si>
  <si>
    <t>ACIDO ACETIL SALICILICO 81</t>
  </si>
  <si>
    <t>CLOPIDOGREL 75MG</t>
  </si>
  <si>
    <t>CEFALEXINA 500</t>
  </si>
  <si>
    <t>CIPROFLOXACINA  500MG</t>
  </si>
  <si>
    <t>SULFATO FERROSO /ACIDO FOLICO</t>
  </si>
  <si>
    <t>CALCIO *VIT D3</t>
  </si>
  <si>
    <t>OXIDO DE  ZIN</t>
  </si>
  <si>
    <t>SUP</t>
  </si>
  <si>
    <t>LOCION</t>
  </si>
  <si>
    <t xml:space="preserve">LORATADINA </t>
  </si>
  <si>
    <t>NEBULIZADORES  DE OXIGENO</t>
  </si>
  <si>
    <t>APARATO</t>
  </si>
  <si>
    <t>ANTI-GLOBULINA HUMANA*10</t>
  </si>
  <si>
    <t>LEVIN  # 5</t>
  </si>
  <si>
    <t>DOPAMINA CLORIDRATO 40MG</t>
  </si>
  <si>
    <t>SUSP 250MG</t>
  </si>
  <si>
    <t>AMOXICILINA-ACIDO  CLAVULAMICO</t>
  </si>
  <si>
    <t>COPM</t>
  </si>
  <si>
    <t>FUNDA RX   11X14</t>
  </si>
  <si>
    <t>UNADAD</t>
  </si>
  <si>
    <t>FUNDA RX   14X14</t>
  </si>
  <si>
    <t>FUNDARX  14X17</t>
  </si>
  <si>
    <t xml:space="preserve">UNIDAD </t>
  </si>
  <si>
    <t>DICLOFENAC  SUPOSITORIO</t>
  </si>
  <si>
    <t>HIDROcloritiazida  50mg</t>
  </si>
  <si>
    <t>YODO  O LUGOL 250ML</t>
  </si>
  <si>
    <t>AMLODIPINA 10MG</t>
  </si>
  <si>
    <t>INSULINA 70'/30</t>
  </si>
  <si>
    <t>KETOROLACO 60MGS</t>
  </si>
  <si>
    <t>LEVIN   6</t>
  </si>
  <si>
    <t>LEVIN  12</t>
  </si>
  <si>
    <t>LIPASA LIGUIDAD4*10ML</t>
  </si>
  <si>
    <t>HBSAg ONE STER 40P</t>
  </si>
  <si>
    <t>GOT/AST 10*50ML</t>
  </si>
  <si>
    <t>GP/ALT  10*50ML</t>
  </si>
  <si>
    <t>ACIDO URICO MR 4*100ML</t>
  </si>
  <si>
    <t>CATETER EPIDURAL NO.18</t>
  </si>
  <si>
    <t>TUBO/60G</t>
  </si>
  <si>
    <t>MICRO GOTERO BAJANTE</t>
  </si>
  <si>
    <t>TUBO/30G</t>
  </si>
  <si>
    <t>PERMETRINA 5% CREMA</t>
  </si>
  <si>
    <t>ALGODÓN PLANCHADO DE 6X4</t>
  </si>
  <si>
    <t>AMP/75MG</t>
  </si>
  <si>
    <t>DICLOFENAC SODICO AMP.</t>
  </si>
  <si>
    <t>LEVIN  # 14</t>
  </si>
  <si>
    <t>CATETER ESPINAL NO.23</t>
  </si>
  <si>
    <t>CATETER ESPINAL NO.25</t>
  </si>
  <si>
    <t>sol.dex 5%*cloruru de sodio 0.45(HARDEX2 A D)</t>
  </si>
  <si>
    <t>TRANSAMINASA PIRUVICA(TGP)</t>
  </si>
  <si>
    <t>LEPTOPIRA IgG/IGM MENBRANA</t>
  </si>
  <si>
    <t>SOL. INDORINDEX  5%</t>
  </si>
  <si>
    <t>TUBO DE PECHO  16</t>
  </si>
  <si>
    <t>TUBO DE PECHO 20</t>
  </si>
  <si>
    <t>TUBO DE  TAPA NEGRO</t>
  </si>
  <si>
    <t>DUO DENGUE IgG/IgM-CHK IgM</t>
  </si>
  <si>
    <t>PLACA DE TIPIFICACION CONCAVA</t>
  </si>
  <si>
    <t>PLACA DE VDRL CONCAVA</t>
  </si>
  <si>
    <t>PIPETA PLASTICAS 3ML.P/250</t>
  </si>
  <si>
    <t>AGUJA ESPIDURAL  NO 16</t>
  </si>
  <si>
    <t>AGUJA  ESPIDURAL N0  18</t>
  </si>
  <si>
    <t xml:space="preserve">AMBU CON RECERVORIO  </t>
  </si>
  <si>
    <t>CINTA   TESTIGO</t>
  </si>
  <si>
    <t>GLUCOTEX</t>
  </si>
  <si>
    <t>MASCARILLA DE OXIGENO CON RESERVO.AD</t>
  </si>
  <si>
    <t>PAPEL DE SONO</t>
  </si>
  <si>
    <t>SOL.LACTACTO EN RIGER AL 5 % DE 1000ML</t>
  </si>
  <si>
    <t>SOL. DEXTROSA EN RINGER AL 2%DE 1000 ML</t>
  </si>
  <si>
    <t>TUBO DE PECHO 32</t>
  </si>
  <si>
    <t>TUBO DE PECHO 28</t>
  </si>
  <si>
    <t>TUBO ENDOTRAGUIAL-8.0 (32)</t>
  </si>
  <si>
    <t>TUBO ENDOTRAQUIAL  -4.5 (18)</t>
  </si>
  <si>
    <t>TUBO ENDOTRAGUIAL 3.5(14)</t>
  </si>
  <si>
    <t>TUBO ENDOTRAGUIAL  3.0(12)</t>
  </si>
  <si>
    <t xml:space="preserve">MARIPOSITA -18  </t>
  </si>
  <si>
    <t>NEOSTIGMINA 0.5MG/ML</t>
  </si>
  <si>
    <t>AMPOLLA</t>
  </si>
  <si>
    <t>TABLILLA PARA CANALIZAR  MEDIANA</t>
  </si>
  <si>
    <t>TABLILLA PARA CANALIZAR  PEQUEÑA</t>
  </si>
  <si>
    <t>A.S.O. KIT 50/150 PRUEBAS</t>
  </si>
  <si>
    <t>POTASIO (K) CAJA 15 A 200 PRUEBAS</t>
  </si>
  <si>
    <t>CAJAS</t>
  </si>
  <si>
    <t>HDL.COLESTEROL  DE 25-200  PRUEBAS</t>
  </si>
  <si>
    <t>TIRILLA DE ORINA  10SG  DE 100</t>
  </si>
  <si>
    <t>SODIO RAPIDO KIT 15-60 PRUEBAS</t>
  </si>
  <si>
    <t>HILO NYLON 6-0</t>
  </si>
  <si>
    <t>SOPORTEP/TUBO DE ERITRO CD-RICH</t>
  </si>
  <si>
    <t>GRADILLA DE METAL P/50 TUBOS</t>
  </si>
  <si>
    <t>GRADILLA PLASTICA p/50 TUBOS</t>
  </si>
  <si>
    <t>CAMPO DESACHABLE(STEI DRAPE)</t>
  </si>
  <si>
    <t>PLACA 12*14</t>
  </si>
  <si>
    <t>6.495.16</t>
  </si>
  <si>
    <t>sonda foley 3 via NO 18</t>
  </si>
  <si>
    <t>sonda foley 3 via NO 20</t>
  </si>
  <si>
    <t>sonda foley 3 via NO 22</t>
  </si>
  <si>
    <t>sonda foley 3 via NO 24</t>
  </si>
  <si>
    <t>3.663.00</t>
  </si>
  <si>
    <t>1.151.70</t>
  </si>
  <si>
    <t>REACTIVO DE WRIGHT SET DE3 (500)</t>
  </si>
  <si>
    <t>TUBO ENDOTRAGUIAL -6(8.2)</t>
  </si>
  <si>
    <t>TUBO ENDOTRAGUIAL-7,5(30)</t>
  </si>
  <si>
    <t>TUBO ENDPTRAGUIAL -5(20)</t>
  </si>
  <si>
    <t>TUBO ENDOTRAGUIAL -5.5 (26)</t>
  </si>
  <si>
    <t>CAJAX10</t>
  </si>
  <si>
    <t>AGUA BIDESTILADA</t>
  </si>
  <si>
    <t>SOL. MIXTO AL 9% DE 500 ML</t>
  </si>
  <si>
    <t>SONDA FOLEY   NO-24</t>
  </si>
  <si>
    <t>SONDA FOLEY NO-20</t>
  </si>
  <si>
    <t>SONDA FOLEY  No-22</t>
  </si>
  <si>
    <t>HAYMINOL(CLORURO B.AMONIO)</t>
  </si>
  <si>
    <t>PAGUETE DE CIRUGIA GHENERAL (TELA)</t>
  </si>
  <si>
    <t>PAGUTE</t>
  </si>
  <si>
    <t>DEMGUE IGG/IGM COMBO ARIAS</t>
  </si>
  <si>
    <t>INSULINA ANALOGA HUMANA RECOMBINANTE</t>
  </si>
  <si>
    <t xml:space="preserve">CLOPROMAZINA 25MG </t>
  </si>
  <si>
    <t>AMP2ML</t>
  </si>
  <si>
    <t>HALOPERIDOL AMP 5MG/ML</t>
  </si>
  <si>
    <t>CONTROL DE PROTOMBINA/TROBOPLASTINA</t>
  </si>
  <si>
    <t>AMILASAMANUALKIT/100-250P</t>
  </si>
  <si>
    <t>KIT</t>
  </si>
  <si>
    <t>KIT 100/500</t>
  </si>
  <si>
    <t>TRANSAMINASA OXALACETICA(TGO)</t>
  </si>
  <si>
    <t xml:space="preserve">CEFALEXINA </t>
  </si>
  <si>
    <t>20MG/2ML</t>
  </si>
  <si>
    <t>5AMP/CAJA</t>
  </si>
  <si>
    <t>80MG/2ML</t>
  </si>
  <si>
    <t>VIAL(500MG)</t>
  </si>
  <si>
    <t>MIDAZOLAM(DORMIRE)</t>
  </si>
  <si>
    <t>15MG/UNIDAD</t>
  </si>
  <si>
    <t>10MG/2ML/UNID</t>
  </si>
  <si>
    <t>NALBUFINA 10MG</t>
  </si>
  <si>
    <t>OMEPRAZOL40MG/VIAL</t>
  </si>
  <si>
    <t>VIAL/UNIDAD</t>
  </si>
  <si>
    <t>OMEPRAZOL . 20MG</t>
  </si>
  <si>
    <t>SULFATO DE EFEDRINA 60MG</t>
  </si>
  <si>
    <t>CUBRE OBJETO 22X22  (1-0NZA)</t>
  </si>
  <si>
    <t>VANCOMICINA AMP(500MG)</t>
  </si>
  <si>
    <t>TUBO ENDOTRAGUIAL 2.5(10)</t>
  </si>
  <si>
    <t>TUBO ENDOTRAGUIAL-7.(28)</t>
  </si>
  <si>
    <t>TUBO ENDOTRAGUIAL-8.2(6)</t>
  </si>
  <si>
    <t>METODO DE PLAMIFICACION</t>
  </si>
  <si>
    <t>SALIDA</t>
  </si>
  <si>
    <t>EXISTENTE</t>
  </si>
  <si>
    <t>PLAMIFICACION FAMILIAR METODOS</t>
  </si>
  <si>
    <t>MIGROLUT CAJAS  (1*3)</t>
  </si>
  <si>
    <t>D I U   (UNIDAD)</t>
  </si>
  <si>
    <t>MIGROGYMON  (1*3)</t>
  </si>
  <si>
    <t>DEPO_PROVERA (AMP)</t>
  </si>
  <si>
    <t>TUBO ERYTHROCYTE (CAJA DE 100)</t>
  </si>
  <si>
    <t>AMCHAFIBRIN(acido tranexamico)</t>
  </si>
  <si>
    <t>SUCCINIL2ML500mg</t>
  </si>
  <si>
    <t>EGUIPO DE SELLO DE AGUA</t>
  </si>
  <si>
    <t>VITAMINA K. AMP 10.35(fitometadiona)</t>
  </si>
  <si>
    <t>100/500</t>
  </si>
  <si>
    <t>ESPIROMETRO</t>
  </si>
  <si>
    <t>SISTEMA DE CPAP--0</t>
  </si>
  <si>
    <t>SISTEMA DE CPAP--1</t>
  </si>
  <si>
    <t>SISTEMA DE CPAP--2</t>
  </si>
  <si>
    <t>SISTEMA DE  SUCCION DE MECONIO  3.O MM</t>
  </si>
  <si>
    <t>SISTEMA DE  SUCCION DE MECONIO  3.5 MM</t>
  </si>
  <si>
    <t>SISTEMA DE CPAP  UN.0.CON ADADTATORES</t>
  </si>
  <si>
    <t>SISTEMA DE CPAP  UN.1.CON ADADTATORES</t>
  </si>
  <si>
    <t>SISTEMA DE CPAP  UN.2.CON ADADTATORES</t>
  </si>
  <si>
    <t>SISTEMA DE SUCCION DE MECORNIO 3.0MM</t>
  </si>
  <si>
    <t>SISTEMA DE  SUCCION DE MECORNIO 3.5 MM</t>
  </si>
  <si>
    <t>AGUJA PARA TUBO AL VACIO</t>
  </si>
  <si>
    <t>MEROPEM1G VIAL</t>
  </si>
  <si>
    <t>TUBO DE ERITROSEDIMENTACION</t>
  </si>
  <si>
    <t>IPRATROPIUN (atrovent)</t>
  </si>
  <si>
    <t>TRAMADOL 100MG/2ML</t>
  </si>
  <si>
    <t>paguetes/100</t>
  </si>
  <si>
    <t>ESTABLECIMIENTO</t>
  </si>
  <si>
    <t>HEMOGLOBINA GLuCOSILADA 20-100 PRUEBAS</t>
  </si>
  <si>
    <t>FALCEMIA 100 PRUEBAS</t>
  </si>
  <si>
    <t>REACTIVO DE PLAQUETAS FRASCO 50 /100</t>
  </si>
  <si>
    <t xml:space="preserve">ENVASE DE ORINA CON TAPA </t>
  </si>
  <si>
    <t xml:space="preserve">TUBO DE ENSAYO </t>
  </si>
  <si>
    <t xml:space="preserve">ANTIGENOS VDRL </t>
  </si>
  <si>
    <t>A. S. O. 50-150 PRUEBAS</t>
  </si>
  <si>
    <t>SANGRE OCULTA EN HECES 50-300 PRUEBAS</t>
  </si>
  <si>
    <t>FRASCO/SOLUCION</t>
  </si>
  <si>
    <t>VENDAJE DE YESO  4X5</t>
  </si>
  <si>
    <t>MEDIO DE CULTIVO PS+VISCOSA</t>
  </si>
  <si>
    <t>TRANSAMINASA (TGO)</t>
  </si>
  <si>
    <t>CREATININA MANUAL KIT 100 PRUEBAS</t>
  </si>
  <si>
    <t>HDL DIRECTO AUTOMATICO</t>
  </si>
  <si>
    <t>ALBUMINA 100 PRUEBAS</t>
  </si>
  <si>
    <t>AMILASA CINETICA</t>
  </si>
  <si>
    <t>BILIRRUBINA</t>
  </si>
  <si>
    <t xml:space="preserve">CUBETAS DE REACCION </t>
  </si>
  <si>
    <t xml:space="preserve">POCILLOS DE MUESTRA </t>
  </si>
  <si>
    <t xml:space="preserve">UREA ENZIMATICA 500 PRUEBAS </t>
  </si>
  <si>
    <t>BISTURI -12</t>
  </si>
  <si>
    <t>AMIODARONA   150MG/3ML</t>
  </si>
  <si>
    <t>2,475,00</t>
  </si>
  <si>
    <t>DIAZEPAN 5mg</t>
  </si>
  <si>
    <t>ESTANCILATO  (DYCINOME)</t>
  </si>
  <si>
    <t>ENOXAPARINA DE 20MG</t>
  </si>
  <si>
    <t>DOBUTAMINA   250MG/20ML</t>
  </si>
  <si>
    <t>TUBO ENDOTRAGUIAL 2.0</t>
  </si>
  <si>
    <t>TUBO ENDOTRAQUIAL  -4.0</t>
  </si>
  <si>
    <t>TUBO ENDPTRAGUIAL -6,0</t>
  </si>
  <si>
    <t>TUBO ENDPTRAGUIAL -7,0</t>
  </si>
  <si>
    <t>TUBO ENDPTRAGUIAL -7,5</t>
  </si>
  <si>
    <t>TUBO ENDPTRAGUIAL -8,0</t>
  </si>
  <si>
    <t>TUBO ENDPTRAGUIAL -8,5</t>
  </si>
  <si>
    <t>1,207,80</t>
  </si>
  <si>
    <t>3,623,40</t>
  </si>
  <si>
    <t>ASO KIT/50-100 pruebas</t>
  </si>
  <si>
    <t>invest    de celulas faciforme  (falcemia)</t>
  </si>
  <si>
    <t>5,192,00</t>
  </si>
  <si>
    <t>SET7100</t>
  </si>
  <si>
    <t>PAGUT/10</t>
  </si>
  <si>
    <t>FOSFOMICINA  1G  VIAL</t>
  </si>
  <si>
    <t>ENOXAPARINA  20' MG/0,2ML</t>
  </si>
  <si>
    <t>TABLETA</t>
  </si>
  <si>
    <t>AMBU  PEDIATRICO</t>
  </si>
  <si>
    <t>ENOXAPARINA  40' MG/04ML</t>
  </si>
  <si>
    <t>AMP /100ML</t>
  </si>
  <si>
    <t>MIDAZOLAM (DORMIRE)</t>
  </si>
  <si>
    <t>MEROPEM 1G VIAL</t>
  </si>
  <si>
    <t>DIAZEPAN 5mg/ml  amp 2ml</t>
  </si>
  <si>
    <t>MASCARILLA  NEBULIZAR  AD.</t>
  </si>
  <si>
    <t>HUMIDIFICADOR DE OXIGENO fcos</t>
  </si>
  <si>
    <t>MICRO GOTERO BAJANTE   150 ML</t>
  </si>
  <si>
    <t>MICRO GOTERO BAJANTE 100 ML</t>
  </si>
  <si>
    <t>HIV RAPIDO</t>
  </si>
  <si>
    <t>CAJA X 50</t>
  </si>
  <si>
    <t>TIRILLA GLUCOMETRO( CAJAS1*2)</t>
  </si>
  <si>
    <t xml:space="preserve">                                                                                                                       SERVICIO NACIONAL DE SALUD</t>
  </si>
  <si>
    <t>DENGUE IGG/IGM COMBO ARIAS</t>
  </si>
  <si>
    <t>NITROFUROZONA</t>
  </si>
  <si>
    <t>GUANTES EXAMEN  MEDIANOS No 7 1/2</t>
  </si>
  <si>
    <t>ESPECULOS VAGINAL mediano</t>
  </si>
  <si>
    <t>ESPECULOS VAGINAL grande</t>
  </si>
  <si>
    <t>BATAS  ESTERIL DESECHABLES</t>
  </si>
  <si>
    <t>CLINDAMICINA 600 MGS/4ML</t>
  </si>
  <si>
    <t>ESPARADRAPO  (Z-O) base papel</t>
  </si>
  <si>
    <t>ESPARADRAPO  (Z-O) base seda</t>
  </si>
  <si>
    <t>ESPARADRAPO  (Z-O) base plastico</t>
  </si>
  <si>
    <t>NITROCLICERINA 5MG/ML</t>
  </si>
  <si>
    <t>MASCARILLA DE OXIGENO AD</t>
  </si>
  <si>
    <t>MASCARILLA DE OXIGENO CON RESERVO.PED</t>
  </si>
  <si>
    <t xml:space="preserve">LAPIZ  DE ELECTROCAUTERIO </t>
  </si>
  <si>
    <t>PLACA PARA  ELECTRO CAUTERIO</t>
  </si>
  <si>
    <t>PAPEL DE SONOGRAFIA</t>
  </si>
  <si>
    <t>MANITOL AL 20 %</t>
  </si>
  <si>
    <t>PAQ/250</t>
  </si>
  <si>
    <t>PAPEL IMPRESIÓN DE HEMOGRAMA ROLLO</t>
  </si>
  <si>
    <t>TUBO TAPA AZUL</t>
  </si>
  <si>
    <t>ACETILCISTEINA  300mg/3ml  amp</t>
  </si>
  <si>
    <t>ATENOLOL 50MG</t>
  </si>
  <si>
    <t>SUJETADOR DE TUBO ENDOTRAQUEAL ADULTO</t>
  </si>
  <si>
    <t>SET</t>
  </si>
  <si>
    <t>GASA 36 X 100 TIPO ALMOHADA</t>
  </si>
  <si>
    <t>ERITROPROYECTINA 4000 UI/3ML</t>
  </si>
  <si>
    <t>INSULINA INTERMEDIA NPH 100UI .vial 10ml</t>
  </si>
  <si>
    <t>ALBUMINA BCG COLORIMETRICA</t>
  </si>
  <si>
    <t>HEPATITIS  B TEST 40T</t>
  </si>
  <si>
    <t xml:space="preserve">                                                                                                   Hospital Municipal ENGOMBE</t>
  </si>
  <si>
    <t>CAJA X 101</t>
  </si>
  <si>
    <t>Hospital Municipal ENGOMBE</t>
  </si>
  <si>
    <t>fcos/100 ML</t>
  </si>
  <si>
    <t>C/50</t>
  </si>
  <si>
    <t>ACETAMINOFEN 10MG/ML VIAL DE 100ML</t>
  </si>
  <si>
    <t>AGUA DESTILADA  5 ml</t>
  </si>
  <si>
    <t>AGUA DESTILADA 10 ml</t>
  </si>
  <si>
    <t>AZITROMICINA 500 TAB</t>
  </si>
  <si>
    <t xml:space="preserve">CLAM UMBILICAL </t>
  </si>
  <si>
    <t>ESPONGA GELATINA ABSORBIBLE</t>
  </si>
  <si>
    <t>GORRO QUIRURGICO HOMBRE</t>
  </si>
  <si>
    <t>GORROS ENFERMERA  MUJER</t>
  </si>
  <si>
    <t>HILO POLIGLICOLICO 0</t>
  </si>
  <si>
    <t>HILO POLIGLICOLICO 3-0</t>
  </si>
  <si>
    <t>JABON QUIRURGICO CLORHEXIDINA</t>
  </si>
  <si>
    <t>MONONITRATO DE ISOSORBIDA 20MG TAB</t>
  </si>
  <si>
    <t>SALBUTAMOL  PARA NEBULIZAR  FR. 10 ML</t>
  </si>
  <si>
    <t>SOL. SALINO AL 9%  DE 1000 ML</t>
  </si>
  <si>
    <t>LITRO</t>
  </si>
  <si>
    <t>CURITAS REDONDO</t>
  </si>
  <si>
    <t>C/100</t>
  </si>
  <si>
    <t>DETERGENTE</t>
  </si>
  <si>
    <t>SET/40</t>
  </si>
  <si>
    <t>LANCETAS</t>
  </si>
  <si>
    <t>LIZADOR CFL 500ML (LYTIC REAGENT)</t>
  </si>
  <si>
    <t>NIFEDIPINA 20MGS TABS</t>
  </si>
  <si>
    <t>MULTICALIBRADOR</t>
  </si>
  <si>
    <t>COLESTEROL HDL</t>
  </si>
  <si>
    <t>APICADORES DE MADERA</t>
  </si>
  <si>
    <t>PT</t>
  </si>
  <si>
    <t>PTT</t>
  </si>
  <si>
    <t>HIDROCLOROTIAZIDA 50mg</t>
  </si>
  <si>
    <t xml:space="preserve">HIDRALACINA 2ML </t>
  </si>
  <si>
    <t>HEPARINA SODICA 5000 Ui/ml AMP.</t>
  </si>
  <si>
    <t>VIAl</t>
  </si>
  <si>
    <t>HIDROCORTIZONA 100MG/VIAL</t>
  </si>
  <si>
    <t>METOCLOPRAMIDA 20MH/2ML</t>
  </si>
  <si>
    <t>LIDOCAINA CON EPINEFRINA 50ML</t>
  </si>
  <si>
    <t>LIDOCAINA SIN EPINEFRINA 50ML</t>
  </si>
  <si>
    <t>OXITOCINA 2ML</t>
  </si>
  <si>
    <t>AMP  10ML</t>
  </si>
  <si>
    <t>IPRATROPIO BROMURO SOL.</t>
  </si>
  <si>
    <t>TUBO ENDOTRAQUEAL -5(20)</t>
  </si>
  <si>
    <t>TUBO ENDOTRAQUEAL 2.5(10)</t>
  </si>
  <si>
    <t>TUBO ENDOTRAQUEAL 3.5(14)</t>
  </si>
  <si>
    <t>TUBO ENDOTRAQUEAL -5.</t>
  </si>
  <si>
    <t>TUBO ENDOTRAQUEAL -5.5 (26)</t>
  </si>
  <si>
    <t>TUBO ENDOTRAQUEAL-6,5</t>
  </si>
  <si>
    <t>TUBO ENDOTRAQUEAL-7</t>
  </si>
  <si>
    <t>TUBO ENDOTRAQUEAL-7,5(30</t>
  </si>
  <si>
    <t>TUBO ENDOTRAQUEAL-7.(28)</t>
  </si>
  <si>
    <t>TUBO ENDOTRAQUEAL-8.0 (32)</t>
  </si>
  <si>
    <t>TUBO ENDOTRAQUEAL PED</t>
  </si>
  <si>
    <t>BAJANTE (SET DE TRANSFUCION) DE SANGRE</t>
  </si>
  <si>
    <t>HIERRO SACAROSA AMPOLLA 100MG/5ML</t>
  </si>
  <si>
    <t>CLOPIDOGREL TABLETA 75MG</t>
  </si>
  <si>
    <t>CANULA DE MAYO 80MM-8CM</t>
  </si>
  <si>
    <t>BISOPROLOL TABLETA 2.5MG</t>
  </si>
  <si>
    <t>BISOPPROLOL TABLETA 5MG</t>
  </si>
  <si>
    <t>CANULA DE MAYO (GUEDEL)NO.00-40MM4CM</t>
  </si>
  <si>
    <t>CEFOTAXIMA VIAL 1GR</t>
  </si>
  <si>
    <t>ATELONOL+ CLORTALIDONA TAB 100MG/25MG</t>
  </si>
  <si>
    <t>ENALAPRIL TABLETA 10MG</t>
  </si>
  <si>
    <t>ENALAPRIL TABLETA 20MG</t>
  </si>
  <si>
    <t>CARVEDILOL TABLETA 12.5MG</t>
  </si>
  <si>
    <t>CARVEDILOL TABLETA 25MG</t>
  </si>
  <si>
    <t>HCG</t>
  </si>
  <si>
    <t xml:space="preserve">ESTABLECIMIENTO  </t>
  </si>
  <si>
    <t>ACIDO ACETIL SALICILICO 325</t>
  </si>
  <si>
    <t>AGUJA RAQUIDEA #25</t>
  </si>
  <si>
    <t>DOXICICLINA</t>
  </si>
  <si>
    <t>ESPECULOS DE OIDO</t>
  </si>
  <si>
    <t>AGUJA ESPIDURAL #23</t>
  </si>
  <si>
    <t>TUBO ENDOTRAQUEAL 9.0</t>
  </si>
  <si>
    <t>TUBO ENDOTRAQUEAL 9.5</t>
  </si>
  <si>
    <t>AMBU ADULTO</t>
  </si>
  <si>
    <t>SET/25</t>
  </si>
  <si>
    <t>AMLODIPINA 5MG</t>
  </si>
  <si>
    <t>AMLODIPINA 10M</t>
  </si>
  <si>
    <t>LACTULOSA JARABE</t>
  </si>
  <si>
    <t>CITICOLINA SODICA 500 mg past.</t>
  </si>
  <si>
    <t>CATETER DE SUCCION #16</t>
  </si>
  <si>
    <t>TUBO ENDOTRAQUEAL 10-0</t>
  </si>
  <si>
    <t xml:space="preserve">MORFINA 10 MG /ML </t>
  </si>
  <si>
    <t>HILO PGLAQ0 1</t>
  </si>
  <si>
    <t>HILOO PGLAQ0 2-0</t>
  </si>
  <si>
    <t>Resucitador Pediatrico</t>
  </si>
  <si>
    <t>Kit</t>
  </si>
  <si>
    <t>COLESTEROL ENZIMATICO kit 100  prueb</t>
  </si>
  <si>
    <t>fcos</t>
  </si>
  <si>
    <t>BRAZALETE ADULTO</t>
  </si>
  <si>
    <t>ACIDO FOLLICO 5MG</t>
  </si>
  <si>
    <t>METILPREDNISOLONA  40MG VIAL</t>
  </si>
  <si>
    <t>HIDROXIETIL ALMIDON (NIRHES - 200 ) FCOS/500ML</t>
  </si>
  <si>
    <t>5/GALON</t>
  </si>
  <si>
    <t>ASO  LATEX</t>
  </si>
  <si>
    <t xml:space="preserve">MORFINA 0.1MG /ML </t>
  </si>
  <si>
    <t xml:space="preserve">MORFINA 0.2 MG /ML </t>
  </si>
  <si>
    <t xml:space="preserve">DREN </t>
  </si>
  <si>
    <t>TIPS AMARILLO</t>
  </si>
  <si>
    <t>PAQ</t>
  </si>
  <si>
    <t>CLORURO DE BELZACONIO (HYAMINOL)</t>
  </si>
  <si>
    <t>FCO/16 OZ</t>
  </si>
  <si>
    <t>DIGOXINA  O.25MG</t>
  </si>
  <si>
    <t>NITROPRUSIATO DE SODIO 50MG VIAL</t>
  </si>
  <si>
    <t>TIPS AZUL</t>
  </si>
  <si>
    <t>GLUCOSA  LIG./300 P</t>
  </si>
  <si>
    <t>AGENTE SURFACTANTE ALVEOLAR 25MG/ML FRASCO VIAL</t>
  </si>
  <si>
    <t xml:space="preserve">METILPREDNISOLONA 500MG/ML VIAL </t>
  </si>
  <si>
    <t>CEFAZOLINA 1GR AMP</t>
  </si>
  <si>
    <t xml:space="preserve">ALCOHOL ISOPROPILICO </t>
  </si>
  <si>
    <t>ALCOHOL ISOPROPILICO 120ML</t>
  </si>
  <si>
    <t>ML</t>
  </si>
  <si>
    <t>LOSARTAN POTASICO 100MG</t>
  </si>
  <si>
    <t>SIFILIS RAPIDA</t>
  </si>
  <si>
    <t>TIPS BLANCO</t>
  </si>
  <si>
    <t xml:space="preserve">MALLA PROLENE 15X39CM </t>
  </si>
  <si>
    <t xml:space="preserve">SONDA FOLEY 2 VIAS NO 10 </t>
  </si>
  <si>
    <t>CATETER DE SUCION #18</t>
  </si>
  <si>
    <t xml:space="preserve">    MEDICAMENTOS Y MATERIAL GASTABLE QUIRURGICO</t>
  </si>
  <si>
    <t>CLORURO CALCIO 4ML</t>
  </si>
  <si>
    <t>DEXTROSA AL 50%</t>
  </si>
  <si>
    <t>TUBO DE TRAQUECTOMIA 5.0</t>
  </si>
  <si>
    <t>INMUNO GLOBULINA ANTI-D/FACTOR RH 300MCJ</t>
  </si>
  <si>
    <t>METILDOPA 500MG TABLETAS</t>
  </si>
  <si>
    <t>METILDOPA 250MG TABLETAS</t>
  </si>
  <si>
    <t>ACIDO TRANEXAMICO (INTRAX) 500MG</t>
  </si>
  <si>
    <t xml:space="preserve">CEFEPIME </t>
  </si>
  <si>
    <t xml:space="preserve">Sub-total </t>
  </si>
  <si>
    <t>Sub-total</t>
  </si>
  <si>
    <t xml:space="preserve">Total </t>
  </si>
  <si>
    <t>JERINGA DE 50 ML</t>
  </si>
  <si>
    <t>INMUNOGLOBULINA ANTITETANICA HUMANA VIAL</t>
  </si>
  <si>
    <t>TUBO ENDOTRAQUEAL(6.0)</t>
  </si>
  <si>
    <t>TUBO ENDOTRAQUEAL -4.5</t>
  </si>
  <si>
    <t>ESPECULO VAGINAL PEQUEÑO</t>
  </si>
  <si>
    <t>GENTAMICINA SULFATO 80MG AMP</t>
  </si>
  <si>
    <t>CLORPROMAZINA AMP</t>
  </si>
  <si>
    <t>AGUJA EPIDURAL #16</t>
  </si>
  <si>
    <t>SUCCINIL 2ML 50 mL</t>
  </si>
  <si>
    <t>TUBO ENDOTRAQUEAL 4.0</t>
  </si>
  <si>
    <t>SOL. DEXTROSA EN RINGER AL 5%DE 1000 ML</t>
  </si>
  <si>
    <t>CLEANER 1LT</t>
  </si>
  <si>
    <t>CATETER SUCCION # 12</t>
  </si>
  <si>
    <t>TUBO DE PECHO 24</t>
  </si>
  <si>
    <t>TERMOMETRO DIGITAL</t>
  </si>
  <si>
    <t>MOVIBLE</t>
  </si>
  <si>
    <t>HILO POLIPROPYLENO 2</t>
  </si>
  <si>
    <t>RPR CARBON 250 TEST</t>
  </si>
  <si>
    <t>ALBUMINA 1X100</t>
  </si>
  <si>
    <t>MALARIA</t>
  </si>
  <si>
    <t xml:space="preserve">HILO SEDA NEGRA 1 AGUJA ROMA </t>
  </si>
  <si>
    <t>HILO SEDA NEGRA 2 AGUJA ROMA</t>
  </si>
  <si>
    <t>HILO SEDA NEGRA  3</t>
  </si>
  <si>
    <t>HILO SEDA NEGRA 4</t>
  </si>
  <si>
    <t>MISOPROSTOL (CITOTEC) 200MG</t>
  </si>
  <si>
    <t>PROPOFOL 20ML</t>
  </si>
  <si>
    <t>FRASCO 10ML</t>
  </si>
  <si>
    <t>DEXAMETAZONA AMP 8mg/2ml</t>
  </si>
  <si>
    <t>TOBRAMICINA (XOLOF) 0.3%</t>
  </si>
  <si>
    <t>AHG COOMB 1X10ML</t>
  </si>
  <si>
    <t>LAMINA DE TIPIFICACION Y VDRL</t>
  </si>
  <si>
    <t>PIPETA AUT PLUS 100-1000</t>
  </si>
  <si>
    <t>OCTUBRE</t>
  </si>
  <si>
    <t>HILO POLIGLTINA 4-0</t>
  </si>
  <si>
    <t>FCOS/500ML</t>
  </si>
  <si>
    <t>CATETER SUCCION #8</t>
  </si>
  <si>
    <t>HILO POLIPOPYLENO 3</t>
  </si>
  <si>
    <t>LEVIN   #12</t>
  </si>
  <si>
    <t>MASCARILLA N95</t>
  </si>
  <si>
    <t>MASCARILLA OIGENO PED</t>
  </si>
  <si>
    <t>SOL MIXTO AL 33% DE 500ML</t>
  </si>
  <si>
    <t>BILIRRUBINA TOTAL DPD</t>
  </si>
  <si>
    <t>CAJA/40</t>
  </si>
  <si>
    <t>HEPATITIS C RAPIDA</t>
  </si>
  <si>
    <t>PERONSE DRENAJE</t>
  </si>
  <si>
    <t>LEVIN #16</t>
  </si>
  <si>
    <t>MARIPOSITA 25</t>
  </si>
  <si>
    <t>CATETER DE SUCCION #9</t>
  </si>
  <si>
    <t>DICLOXACILINA</t>
  </si>
  <si>
    <t xml:space="preserve">FLUCONAZOL </t>
  </si>
  <si>
    <t>GENTAMICINA SULFATO 160MG AMP</t>
  </si>
  <si>
    <t>GLIBENGLAMIDA 5MG TAB</t>
  </si>
  <si>
    <t>HIERRO DEXTRANO</t>
  </si>
  <si>
    <t xml:space="preserve">NORADRENALINA </t>
  </si>
  <si>
    <t>TUBO ENDOTRAQUEAL- 8.5</t>
  </si>
  <si>
    <t>PAPEL PARA ELECTRO</t>
  </si>
  <si>
    <t>BISTURI-11 CON MANGO</t>
  </si>
  <si>
    <t>SONDA FOLEY 2 VIA No 22</t>
  </si>
  <si>
    <t>BOMBA P/ LARINGOSCOPIO</t>
  </si>
  <si>
    <t>NOREPINEFRINA</t>
  </si>
  <si>
    <t>FLUMAZENIL 0.1MG</t>
  </si>
  <si>
    <t xml:space="preserve">AMIODARONA               </t>
  </si>
  <si>
    <t>VERAPAMILO 5MG</t>
  </si>
  <si>
    <t>ACIDO URICO</t>
  </si>
  <si>
    <t>GENTAMICINA 0.3 GOTAS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</si>
</sst>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#,##0.00;[Red]#,##0.00"/>
    <numFmt numFmtId="165" formatCode="#,##0.0;[Red]#,##0.0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3"/>
      <color theme="1"/>
      <name val="Arial Black"/>
      <family val="2"/>
    </font>
    <font>
      <b/>
      <sz val="12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0" fontId="10" fillId="0" borderId="0"/>
  </cellStyleXfs>
  <cellXfs count="102">
    <xf numFmtId="0" fontId="0" fillId="0" borderId="0" xfId="0"/>
    <xf numFmtId="0" fontId="0" fillId="9" borderId="7" xfId="0" applyFill="1" applyBorder="1"/>
    <xf numFmtId="0" fontId="0" fillId="9" borderId="7" xfId="0" applyFont="1" applyFill="1" applyBorder="1"/>
    <xf numFmtId="164" fontId="4" fillId="9" borderId="7" xfId="0" applyNumberFormat="1" applyFont="1" applyFill="1" applyBorder="1"/>
    <xf numFmtId="0" fontId="2" fillId="9" borderId="0" xfId="0" applyFont="1" applyFill="1"/>
    <xf numFmtId="0" fontId="3" fillId="0" borderId="0" xfId="0" applyFont="1"/>
    <xf numFmtId="0" fontId="3" fillId="9" borderId="0" xfId="0" applyFont="1" applyFill="1"/>
    <xf numFmtId="0" fontId="7" fillId="9" borderId="7" xfId="0" applyFont="1" applyFill="1" applyBorder="1"/>
    <xf numFmtId="0" fontId="7" fillId="9" borderId="5" xfId="0" applyFont="1" applyFill="1" applyBorder="1"/>
    <xf numFmtId="0" fontId="7" fillId="9" borderId="7" xfId="0" applyFont="1" applyFill="1" applyBorder="1" applyAlignment="1">
      <alignment horizontal="center"/>
    </xf>
    <xf numFmtId="0" fontId="7" fillId="10" borderId="7" xfId="0" applyFont="1" applyFill="1" applyBorder="1"/>
    <xf numFmtId="0" fontId="7" fillId="7" borderId="7" xfId="0" applyFont="1" applyFill="1" applyBorder="1"/>
    <xf numFmtId="0" fontId="7" fillId="13" borderId="7" xfId="0" applyFont="1" applyFill="1" applyBorder="1"/>
    <xf numFmtId="164" fontId="7" fillId="9" borderId="7" xfId="0" applyNumberFormat="1" applyFont="1" applyFill="1" applyBorder="1"/>
    <xf numFmtId="0" fontId="7" fillId="2" borderId="7" xfId="0" applyFont="1" applyFill="1" applyBorder="1"/>
    <xf numFmtId="0" fontId="7" fillId="5" borderId="7" xfId="0" applyFont="1" applyFill="1" applyBorder="1"/>
    <xf numFmtId="0" fontId="7" fillId="3" borderId="7" xfId="0" applyFont="1" applyFill="1" applyBorder="1"/>
    <xf numFmtId="0" fontId="7" fillId="12" borderId="7" xfId="0" applyFont="1" applyFill="1" applyBorder="1"/>
    <xf numFmtId="0" fontId="7" fillId="11" borderId="7" xfId="0" applyFont="1" applyFill="1" applyBorder="1"/>
    <xf numFmtId="164" fontId="7" fillId="9" borderId="5" xfId="0" applyNumberFormat="1" applyFont="1" applyFill="1" applyBorder="1"/>
    <xf numFmtId="0" fontId="7" fillId="9" borderId="5" xfId="0" applyFont="1" applyFill="1" applyBorder="1" applyAlignment="1">
      <alignment horizontal="center"/>
    </xf>
    <xf numFmtId="0" fontId="7" fillId="9" borderId="0" xfId="0" applyFont="1" applyFill="1" applyBorder="1"/>
    <xf numFmtId="0" fontId="7" fillId="9" borderId="6" xfId="0" applyFont="1" applyFill="1" applyBorder="1"/>
    <xf numFmtId="164" fontId="7" fillId="9" borderId="6" xfId="0" applyNumberFormat="1" applyFont="1" applyFill="1" applyBorder="1"/>
    <xf numFmtId="0" fontId="7" fillId="9" borderId="0" xfId="0" applyFont="1" applyFill="1"/>
    <xf numFmtId="0" fontId="8" fillId="9" borderId="0" xfId="0" applyFont="1" applyFill="1" applyBorder="1"/>
    <xf numFmtId="164" fontId="7" fillId="9" borderId="0" xfId="0" applyNumberFormat="1" applyFont="1" applyFill="1" applyBorder="1"/>
    <xf numFmtId="164" fontId="7" fillId="9" borderId="7" xfId="0" applyNumberFormat="1" applyFont="1" applyFill="1" applyBorder="1" applyAlignment="1">
      <alignment horizontal="right"/>
    </xf>
    <xf numFmtId="0" fontId="7" fillId="6" borderId="7" xfId="0" applyFont="1" applyFill="1" applyBorder="1"/>
    <xf numFmtId="0" fontId="0" fillId="0" borderId="0" xfId="0" applyFont="1"/>
    <xf numFmtId="0" fontId="7" fillId="14" borderId="7" xfId="0" applyFont="1" applyFill="1" applyBorder="1"/>
    <xf numFmtId="0" fontId="7" fillId="9" borderId="0" xfId="0" applyFont="1" applyFill="1" applyBorder="1" applyAlignment="1">
      <alignment horizontal="center"/>
    </xf>
    <xf numFmtId="0" fontId="4" fillId="9" borderId="7" xfId="0" applyFont="1" applyFill="1" applyBorder="1"/>
    <xf numFmtId="0" fontId="7" fillId="4" borderId="7" xfId="0" applyFont="1" applyFill="1" applyBorder="1"/>
    <xf numFmtId="0" fontId="11" fillId="0" borderId="0" xfId="0" applyFont="1"/>
    <xf numFmtId="0" fontId="11" fillId="9" borderId="0" xfId="0" applyFont="1" applyFill="1" applyBorder="1"/>
    <xf numFmtId="4" fontId="7" fillId="9" borderId="7" xfId="0" applyNumberFormat="1" applyFont="1" applyFill="1" applyBorder="1"/>
    <xf numFmtId="0" fontId="8" fillId="9" borderId="7" xfId="0" applyFont="1" applyFill="1" applyBorder="1"/>
    <xf numFmtId="0" fontId="0" fillId="0" borderId="2" xfId="0" applyFont="1" applyBorder="1"/>
    <xf numFmtId="0" fontId="0" fillId="0" borderId="0" xfId="0" applyFont="1" applyBorder="1" applyAlignment="1">
      <alignment horizontal="center"/>
    </xf>
    <xf numFmtId="0" fontId="8" fillId="9" borderId="4" xfId="0" applyFont="1" applyFill="1" applyBorder="1" applyAlignment="1">
      <alignment horizontal="center"/>
    </xf>
    <xf numFmtId="0" fontId="8" fillId="9" borderId="5" xfId="0" applyFont="1" applyFill="1" applyBorder="1" applyAlignment="1">
      <alignment horizontal="center"/>
    </xf>
    <xf numFmtId="0" fontId="8" fillId="9" borderId="3" xfId="0" applyFont="1" applyFill="1" applyBorder="1" applyAlignment="1">
      <alignment horizontal="center" wrapText="1"/>
    </xf>
    <xf numFmtId="0" fontId="8" fillId="9" borderId="5" xfId="0" applyFont="1" applyFill="1" applyBorder="1" applyAlignment="1">
      <alignment horizontal="center" wrapText="1"/>
    </xf>
    <xf numFmtId="0" fontId="8" fillId="9" borderId="3" xfId="0" applyFont="1" applyFill="1" applyBorder="1" applyAlignment="1">
      <alignment horizontal="center"/>
    </xf>
    <xf numFmtId="0" fontId="11" fillId="9" borderId="0" xfId="0" applyFont="1" applyFill="1" applyBorder="1" applyAlignment="1">
      <alignment horizontal="center"/>
    </xf>
    <xf numFmtId="0" fontId="7" fillId="8" borderId="7" xfId="0" applyFont="1" applyFill="1" applyBorder="1"/>
    <xf numFmtId="0" fontId="0" fillId="15" borderId="7" xfId="0" applyFont="1" applyFill="1" applyBorder="1"/>
    <xf numFmtId="0" fontId="3" fillId="9" borderId="7" xfId="0" applyFont="1" applyFill="1" applyBorder="1"/>
    <xf numFmtId="164" fontId="13" fillId="9" borderId="0" xfId="0" applyNumberFormat="1" applyFont="1" applyFill="1" applyBorder="1"/>
    <xf numFmtId="0" fontId="14" fillId="9" borderId="7" xfId="0" applyFont="1" applyFill="1" applyBorder="1"/>
    <xf numFmtId="0" fontId="1" fillId="0" borderId="3" xfId="0" applyFont="1" applyBorder="1" applyAlignment="1">
      <alignment horizontal="center"/>
    </xf>
    <xf numFmtId="3" fontId="7" fillId="9" borderId="7" xfId="0" applyNumberFormat="1" applyFont="1" applyFill="1" applyBorder="1"/>
    <xf numFmtId="3" fontId="7" fillId="6" borderId="7" xfId="0" applyNumberFormat="1" applyFont="1" applyFill="1" applyBorder="1"/>
    <xf numFmtId="0" fontId="11" fillId="9" borderId="7" xfId="0" applyFont="1" applyFill="1" applyBorder="1"/>
    <xf numFmtId="0" fontId="9" fillId="9" borderId="7" xfId="0" applyFont="1" applyFill="1" applyBorder="1"/>
    <xf numFmtId="165" fontId="7" fillId="9" borderId="7" xfId="0" applyNumberFormat="1" applyFont="1" applyFill="1" applyBorder="1"/>
    <xf numFmtId="0" fontId="1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/>
    <xf numFmtId="0" fontId="7" fillId="9" borderId="7" xfId="0" applyFont="1" applyFill="1" applyBorder="1" applyAlignment="1">
      <alignment horizontal="right"/>
    </xf>
    <xf numFmtId="2" fontId="7" fillId="9" borderId="6" xfId="1" applyNumberFormat="1" applyFont="1" applyFill="1" applyBorder="1" applyAlignment="1"/>
    <xf numFmtId="0" fontId="8" fillId="9" borderId="8" xfId="0" applyFont="1" applyFill="1" applyBorder="1" applyAlignment="1">
      <alignment horizontal="center"/>
    </xf>
    <xf numFmtId="0" fontId="8" fillId="9" borderId="2" xfId="0" applyFont="1" applyFill="1" applyBorder="1" applyAlignment="1">
      <alignment horizontal="center"/>
    </xf>
    <xf numFmtId="0" fontId="8" fillId="9" borderId="9" xfId="0" applyFont="1" applyFill="1" applyBorder="1" applyAlignment="1">
      <alignment horizontal="center"/>
    </xf>
    <xf numFmtId="164" fontId="11" fillId="9" borderId="7" xfId="0" applyNumberFormat="1" applyFont="1" applyFill="1" applyBorder="1"/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7" fillId="9" borderId="7" xfId="2" applyFont="1" applyFill="1" applyBorder="1"/>
    <xf numFmtId="0" fontId="7" fillId="9" borderId="7" xfId="2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" fontId="7" fillId="9" borderId="5" xfId="0" applyNumberFormat="1" applyFont="1" applyFill="1" applyBorder="1" applyAlignment="1">
      <alignment horizontal="center"/>
    </xf>
    <xf numFmtId="0" fontId="0" fillId="9" borderId="7" xfId="0" applyFont="1" applyFill="1" applyBorder="1" applyAlignment="1">
      <alignment horizontal="center"/>
    </xf>
    <xf numFmtId="0" fontId="7" fillId="9" borderId="10" xfId="0" applyFont="1" applyFill="1" applyBorder="1" applyAlignment="1">
      <alignment horizontal="center"/>
    </xf>
    <xf numFmtId="0" fontId="4" fillId="9" borderId="0" xfId="0" applyFont="1" applyFill="1"/>
    <xf numFmtId="0" fontId="18" fillId="0" borderId="2" xfId="0" applyFont="1" applyBorder="1" applyAlignment="1">
      <alignment horizontal="center"/>
    </xf>
    <xf numFmtId="0" fontId="0" fillId="0" borderId="0" xfId="0"/>
    <xf numFmtId="0" fontId="7" fillId="9" borderId="6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7" fillId="9" borderId="0" xfId="0" applyFont="1" applyFill="1" applyBorder="1" applyAlignment="1">
      <alignment horizontal="center"/>
    </xf>
    <xf numFmtId="4" fontId="0" fillId="9" borderId="7" xfId="0" applyNumberFormat="1" applyFill="1" applyBorder="1"/>
    <xf numFmtId="164" fontId="0" fillId="9" borderId="7" xfId="0" applyNumberFormat="1" applyFill="1" applyBorder="1"/>
    <xf numFmtId="0" fontId="0" fillId="9" borderId="6" xfId="0" applyFill="1" applyBorder="1"/>
    <xf numFmtId="4" fontId="0" fillId="9" borderId="6" xfId="0" applyNumberFormat="1" applyFill="1" applyBorder="1"/>
    <xf numFmtId="164" fontId="0" fillId="9" borderId="6" xfId="0" applyNumberFormat="1" applyFill="1" applyBorder="1"/>
    <xf numFmtId="0" fontId="0" fillId="9" borderId="0" xfId="0" applyFill="1" applyBorder="1"/>
    <xf numFmtId="0" fontId="0" fillId="9" borderId="0" xfId="0" applyFill="1"/>
    <xf numFmtId="4" fontId="0" fillId="9" borderId="0" xfId="0" applyNumberFormat="1" applyFill="1"/>
    <xf numFmtId="0" fontId="0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5" fillId="9" borderId="0" xfId="0" applyFont="1" applyFill="1" applyAlignment="1">
      <alignment horizontal="center"/>
    </xf>
    <xf numFmtId="0" fontId="12" fillId="9" borderId="0" xfId="0" applyFont="1" applyFill="1" applyAlignment="1">
      <alignment horizontal="center"/>
    </xf>
    <xf numFmtId="17" fontId="18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8" fillId="9" borderId="8" xfId="0" applyFont="1" applyFill="1" applyBorder="1" applyAlignment="1">
      <alignment horizontal="center"/>
    </xf>
    <xf numFmtId="0" fontId="8" fillId="9" borderId="2" xfId="0" applyFont="1" applyFill="1" applyBorder="1" applyAlignment="1">
      <alignment horizontal="center"/>
    </xf>
    <xf numFmtId="0" fontId="8" fillId="9" borderId="9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647698</xdr:colOff>
      <xdr:row>0</xdr:row>
      <xdr:rowOff>0</xdr:rowOff>
    </xdr:from>
    <xdr:to>
      <xdr:col>3</xdr:col>
      <xdr:colOff>333374</xdr:colOff>
      <xdr:row>3</xdr:row>
      <xdr:rowOff>114300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52798" y="0"/>
          <a:ext cx="1476376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1066800</xdr:colOff>
      <xdr:row>3</xdr:row>
      <xdr:rowOff>228600</xdr:rowOff>
    </xdr:to>
    <xdr:pic>
      <xdr:nvPicPr>
        <xdr:cNvPr id="2" name="Imagen 5" descr="C:\Users\Sr. Reyes\Desktop\LOGO NUEVO SRSM\timbrado_Metropolitano.pn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44281" b="83838"/>
        <a:stretch/>
      </xdr:blipFill>
      <xdr:spPr bwMode="auto">
        <a:xfrm>
          <a:off x="0" y="9525"/>
          <a:ext cx="1066800" cy="790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twoCellAnchor>
  <xdr:twoCellAnchor editAs="oneCell">
    <xdr:from>
      <xdr:col>6</xdr:col>
      <xdr:colOff>104775</xdr:colOff>
      <xdr:row>0</xdr:row>
      <xdr:rowOff>0</xdr:rowOff>
    </xdr:from>
    <xdr:to>
      <xdr:col>7</xdr:col>
      <xdr:colOff>767191</xdr:colOff>
      <xdr:row>5</xdr:row>
      <xdr:rowOff>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6950" y="0"/>
          <a:ext cx="1424416" cy="1085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863</xdr:row>
      <xdr:rowOff>9525</xdr:rowOff>
    </xdr:from>
    <xdr:to>
      <xdr:col>0</xdr:col>
      <xdr:colOff>1066800</xdr:colOff>
      <xdr:row>867</xdr:row>
      <xdr:rowOff>0</xdr:rowOff>
    </xdr:to>
    <xdr:pic>
      <xdr:nvPicPr>
        <xdr:cNvPr id="6" name="Imagen 5" descr="C:\Users\Sr. Reyes\Desktop\LOGO NUEVO SRSM\timbrado_Metropolitano.pn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44281" b="83838"/>
        <a:stretch/>
      </xdr:blipFill>
      <xdr:spPr bwMode="auto">
        <a:xfrm>
          <a:off x="0" y="9525"/>
          <a:ext cx="1066800" cy="790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twoCellAnchor>
  <xdr:twoCellAnchor editAs="oneCell">
    <xdr:from>
      <xdr:col>0</xdr:col>
      <xdr:colOff>0</xdr:colOff>
      <xdr:row>863</xdr:row>
      <xdr:rowOff>0</xdr:rowOff>
    </xdr:from>
    <xdr:to>
      <xdr:col>0</xdr:col>
      <xdr:colOff>1862566</xdr:colOff>
      <xdr:row>868</xdr:row>
      <xdr:rowOff>0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876800" y="0"/>
          <a:ext cx="1424416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86"/>
  <sheetViews>
    <sheetView topLeftCell="A137" workbookViewId="0">
      <selection activeCell="K147" sqref="K147:K148"/>
    </sheetView>
  </sheetViews>
  <sheetFormatPr baseColWidth="10" defaultRowHeight="15"/>
  <cols>
    <col min="1" max="1" width="44.42578125" customWidth="1"/>
  </cols>
  <sheetData>
    <row r="1" spans="1:12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</row>
    <row r="5" spans="1:12">
      <c r="A5" s="92" t="s">
        <v>0</v>
      </c>
      <c r="B5" s="92"/>
      <c r="C5" s="92"/>
      <c r="D5" s="92"/>
      <c r="E5" s="92"/>
      <c r="F5" s="92"/>
      <c r="G5" s="92"/>
      <c r="H5" s="92"/>
      <c r="I5" s="59"/>
      <c r="J5" s="59"/>
      <c r="K5" s="59"/>
      <c r="L5" s="59"/>
    </row>
    <row r="6" spans="1:12">
      <c r="A6" s="92" t="s">
        <v>14</v>
      </c>
      <c r="B6" s="92"/>
      <c r="C6" s="92"/>
      <c r="D6" s="92"/>
      <c r="E6" s="92"/>
      <c r="F6" s="92"/>
      <c r="G6" s="92"/>
      <c r="H6" s="92"/>
      <c r="I6" s="59"/>
      <c r="J6" s="59"/>
      <c r="K6" s="59"/>
      <c r="L6" s="59"/>
    </row>
    <row r="7" spans="1:12">
      <c r="A7" s="92" t="s">
        <v>7</v>
      </c>
      <c r="B7" s="92"/>
      <c r="C7" s="92"/>
      <c r="D7" s="92"/>
      <c r="E7" s="92"/>
      <c r="F7" s="92"/>
      <c r="G7" s="92"/>
      <c r="H7" s="92"/>
      <c r="I7" s="59"/>
      <c r="J7" s="59"/>
      <c r="K7" s="59"/>
      <c r="L7" s="59"/>
    </row>
    <row r="8" spans="1:12">
      <c r="A8" s="58"/>
      <c r="B8" s="58"/>
      <c r="C8" s="58"/>
      <c r="D8" s="58"/>
      <c r="E8" s="58"/>
      <c r="F8" s="58"/>
      <c r="G8" s="58"/>
      <c r="H8" s="58"/>
      <c r="I8" s="59"/>
      <c r="J8" s="59"/>
      <c r="K8" s="59"/>
      <c r="L8" s="59"/>
    </row>
    <row r="9" spans="1:12">
      <c r="A9" s="29"/>
      <c r="B9" s="29"/>
      <c r="C9" s="29"/>
      <c r="D9" s="29"/>
      <c r="E9" s="29"/>
      <c r="F9" s="29"/>
      <c r="G9" s="29"/>
      <c r="H9" s="29"/>
      <c r="I9" s="59"/>
      <c r="J9" s="59"/>
      <c r="K9" s="59"/>
      <c r="L9" s="59"/>
    </row>
    <row r="10" spans="1:12">
      <c r="A10" s="29" t="s">
        <v>8</v>
      </c>
      <c r="B10" s="93" t="s">
        <v>235</v>
      </c>
      <c r="C10" s="93"/>
      <c r="D10" s="93"/>
      <c r="E10" s="93"/>
      <c r="F10" s="93"/>
      <c r="G10" s="93"/>
      <c r="H10" s="93"/>
      <c r="I10" s="59"/>
      <c r="J10" s="59"/>
      <c r="K10" s="59"/>
      <c r="L10" s="59"/>
    </row>
    <row r="11" spans="1:12">
      <c r="A11" s="29" t="s">
        <v>573</v>
      </c>
      <c r="B11" s="94" t="s">
        <v>15</v>
      </c>
      <c r="C11" s="94"/>
      <c r="D11" s="94"/>
      <c r="E11" s="94"/>
      <c r="F11" s="51" t="s">
        <v>9</v>
      </c>
      <c r="G11" s="94" t="s">
        <v>16</v>
      </c>
      <c r="H11" s="94"/>
      <c r="I11" s="59"/>
      <c r="J11" s="59"/>
      <c r="K11" s="59"/>
      <c r="L11" s="59"/>
    </row>
    <row r="12" spans="1:12" ht="18.75">
      <c r="A12" s="29" t="s">
        <v>10</v>
      </c>
      <c r="B12" s="38"/>
      <c r="C12" s="38"/>
      <c r="D12" s="58" t="s">
        <v>11</v>
      </c>
      <c r="E12" s="24"/>
      <c r="F12" s="6" t="s">
        <v>384</v>
      </c>
      <c r="G12" s="39" t="s">
        <v>12</v>
      </c>
      <c r="H12" s="57">
        <v>2016</v>
      </c>
      <c r="I12" s="59"/>
      <c r="J12" s="59"/>
      <c r="K12" s="59"/>
      <c r="L12" s="59"/>
    </row>
    <row r="13" spans="1:12" ht="39">
      <c r="A13" s="24"/>
      <c r="B13" s="24"/>
      <c r="C13" s="24"/>
      <c r="D13" s="24"/>
      <c r="E13" s="42" t="s">
        <v>18</v>
      </c>
      <c r="F13" s="43" t="s">
        <v>5</v>
      </c>
      <c r="G13" s="24"/>
      <c r="H13" s="24"/>
      <c r="I13" s="59"/>
      <c r="J13" s="59"/>
      <c r="K13" s="59"/>
      <c r="L13" s="59"/>
    </row>
    <row r="14" spans="1:12" ht="26.25">
      <c r="A14" s="40" t="s">
        <v>1</v>
      </c>
      <c r="B14" s="41" t="s">
        <v>2</v>
      </c>
      <c r="C14" s="42" t="s">
        <v>3</v>
      </c>
      <c r="D14" s="41" t="s">
        <v>4</v>
      </c>
      <c r="E14" s="44">
        <v>5</v>
      </c>
      <c r="F14" s="41">
        <v>6</v>
      </c>
      <c r="G14" s="42" t="s">
        <v>6</v>
      </c>
      <c r="H14" s="43" t="s">
        <v>13</v>
      </c>
      <c r="I14" s="59"/>
      <c r="J14" s="59"/>
      <c r="K14" s="59"/>
      <c r="L14" s="59"/>
    </row>
    <row r="15" spans="1:12">
      <c r="A15" s="40">
        <v>1</v>
      </c>
      <c r="B15" s="41">
        <v>2</v>
      </c>
      <c r="C15" s="44">
        <v>3</v>
      </c>
      <c r="D15" s="41">
        <v>4</v>
      </c>
      <c r="E15" s="63"/>
      <c r="F15" s="63"/>
      <c r="G15" s="44">
        <v>7</v>
      </c>
      <c r="H15" s="41"/>
      <c r="I15" s="59"/>
      <c r="J15" s="59"/>
      <c r="K15" s="59"/>
      <c r="L15" s="59"/>
    </row>
    <row r="16" spans="1:12">
      <c r="A16" s="62" t="s">
        <v>244</v>
      </c>
      <c r="B16" s="63"/>
      <c r="C16" s="63"/>
      <c r="D16" s="63"/>
      <c r="E16" s="7"/>
      <c r="G16" s="63"/>
      <c r="H16" s="64"/>
      <c r="I16" s="59"/>
      <c r="J16" s="59"/>
      <c r="K16" s="59"/>
      <c r="L16" s="59"/>
    </row>
    <row r="17" spans="1:12">
      <c r="A17" s="7" t="s">
        <v>160</v>
      </c>
      <c r="B17" s="9" t="s">
        <v>102</v>
      </c>
      <c r="C17" s="28">
        <v>400</v>
      </c>
      <c r="D17" s="11">
        <v>1000</v>
      </c>
      <c r="E17" s="12">
        <v>600</v>
      </c>
      <c r="F17" s="7">
        <v>361</v>
      </c>
      <c r="G17" s="13">
        <v>0.25</v>
      </c>
      <c r="H17" s="13">
        <f>E16*G17</f>
        <v>0</v>
      </c>
      <c r="I17" s="59"/>
      <c r="J17" s="59"/>
      <c r="K17" s="59"/>
      <c r="L17" s="59" t="s">
        <v>232</v>
      </c>
    </row>
    <row r="18" spans="1:12">
      <c r="A18" s="7" t="s">
        <v>74</v>
      </c>
      <c r="B18" s="9" t="s">
        <v>73</v>
      </c>
      <c r="C18" s="28">
        <v>0</v>
      </c>
      <c r="D18" s="11">
        <v>239</v>
      </c>
      <c r="E18" s="12">
        <v>144</v>
      </c>
      <c r="F18" s="7">
        <f t="shared" ref="F18:F63" si="0">SUM(C19+D19-E18)</f>
        <v>356</v>
      </c>
      <c r="G18" s="13">
        <v>13.42</v>
      </c>
      <c r="H18" s="13">
        <f t="shared" ref="H18:H33" si="1">F17*G18</f>
        <v>4844.62</v>
      </c>
      <c r="I18" s="59"/>
      <c r="J18" s="59"/>
      <c r="K18" s="59"/>
      <c r="L18" s="59"/>
    </row>
    <row r="19" spans="1:12">
      <c r="A19" s="7" t="s">
        <v>236</v>
      </c>
      <c r="B19" s="9" t="s">
        <v>2</v>
      </c>
      <c r="C19" s="28">
        <v>0</v>
      </c>
      <c r="D19" s="11">
        <v>500</v>
      </c>
      <c r="E19" s="12">
        <v>480</v>
      </c>
      <c r="F19" s="7">
        <v>280</v>
      </c>
      <c r="G19" s="13">
        <v>6.8</v>
      </c>
      <c r="H19" s="13">
        <f t="shared" si="1"/>
        <v>2420.7999999999997</v>
      </c>
      <c r="I19" s="59"/>
      <c r="J19" s="59"/>
      <c r="K19" s="59"/>
      <c r="L19" s="59"/>
    </row>
    <row r="20" spans="1:12">
      <c r="A20" s="7" t="s">
        <v>403</v>
      </c>
      <c r="B20" s="9" t="s">
        <v>386</v>
      </c>
      <c r="C20" s="28">
        <v>0</v>
      </c>
      <c r="D20" s="11">
        <v>200</v>
      </c>
      <c r="E20" s="12">
        <v>400</v>
      </c>
      <c r="F20" s="7">
        <v>0</v>
      </c>
      <c r="G20" s="13">
        <v>0.43</v>
      </c>
      <c r="H20" s="13">
        <f t="shared" si="1"/>
        <v>120.39999999999999</v>
      </c>
      <c r="I20" s="59"/>
      <c r="J20" s="59"/>
      <c r="K20" s="59"/>
      <c r="L20" s="59"/>
    </row>
    <row r="21" spans="1:12">
      <c r="A21" s="7" t="s">
        <v>282</v>
      </c>
      <c r="B21" s="9" t="s">
        <v>178</v>
      </c>
      <c r="C21" s="28">
        <v>450</v>
      </c>
      <c r="D21" s="11">
        <v>0</v>
      </c>
      <c r="E21" s="12">
        <v>441</v>
      </c>
      <c r="F21" s="7">
        <v>441</v>
      </c>
      <c r="G21" s="13">
        <v>25</v>
      </c>
      <c r="H21" s="13">
        <f t="shared" si="1"/>
        <v>0</v>
      </c>
      <c r="I21" s="59"/>
      <c r="J21" s="59"/>
      <c r="K21" s="59"/>
      <c r="L21" s="59"/>
    </row>
    <row r="22" spans="1:12">
      <c r="A22" s="7" t="s">
        <v>180</v>
      </c>
      <c r="B22" s="9" t="s">
        <v>181</v>
      </c>
      <c r="C22" s="28">
        <v>0</v>
      </c>
      <c r="D22" s="11">
        <v>0</v>
      </c>
      <c r="E22" s="12">
        <v>0</v>
      </c>
      <c r="F22" s="7">
        <v>0</v>
      </c>
      <c r="G22" s="13">
        <v>0</v>
      </c>
      <c r="H22" s="13">
        <f t="shared" si="1"/>
        <v>0</v>
      </c>
      <c r="I22" s="59"/>
      <c r="J22" s="59"/>
      <c r="K22" s="59"/>
      <c r="L22" s="59"/>
    </row>
    <row r="23" spans="1:12">
      <c r="A23" s="7" t="s">
        <v>19</v>
      </c>
      <c r="B23" s="9" t="s">
        <v>72</v>
      </c>
      <c r="C23" s="28">
        <v>278</v>
      </c>
      <c r="D23" s="11">
        <v>100</v>
      </c>
      <c r="E23" s="12">
        <v>160</v>
      </c>
      <c r="F23" s="7">
        <v>160</v>
      </c>
      <c r="G23" s="13">
        <v>6.14</v>
      </c>
      <c r="H23" s="13">
        <v>0</v>
      </c>
      <c r="I23" s="59"/>
      <c r="J23" s="59"/>
      <c r="K23" s="59"/>
      <c r="L23" s="59"/>
    </row>
    <row r="24" spans="1:12">
      <c r="A24" s="7" t="s">
        <v>326</v>
      </c>
      <c r="B24" s="9" t="s">
        <v>327</v>
      </c>
      <c r="C24" s="28">
        <v>0</v>
      </c>
      <c r="D24" s="11">
        <v>0</v>
      </c>
      <c r="E24" s="12">
        <v>0</v>
      </c>
      <c r="F24" s="7">
        <v>0</v>
      </c>
      <c r="G24" s="13">
        <v>51.58</v>
      </c>
      <c r="H24" s="13">
        <f t="shared" si="1"/>
        <v>8252.7999999999993</v>
      </c>
      <c r="I24" s="59"/>
      <c r="J24" s="59"/>
      <c r="K24" s="59"/>
      <c r="L24" s="59"/>
    </row>
    <row r="25" spans="1:12">
      <c r="A25" s="7" t="s">
        <v>506</v>
      </c>
      <c r="B25" s="9" t="s">
        <v>89</v>
      </c>
      <c r="C25" s="28">
        <v>20</v>
      </c>
      <c r="D25" s="11">
        <v>0</v>
      </c>
      <c r="E25" s="12">
        <v>17</v>
      </c>
      <c r="F25" s="7">
        <v>14</v>
      </c>
      <c r="G25" s="13">
        <v>325</v>
      </c>
      <c r="H25" s="13">
        <f t="shared" si="1"/>
        <v>0</v>
      </c>
      <c r="I25" s="59"/>
      <c r="J25" s="59"/>
      <c r="K25" s="59"/>
      <c r="L25" s="59"/>
    </row>
    <row r="26" spans="1:12">
      <c r="A26" s="7" t="s">
        <v>179</v>
      </c>
      <c r="B26" s="9" t="s">
        <v>89</v>
      </c>
      <c r="C26" s="28">
        <v>0</v>
      </c>
      <c r="D26" s="11">
        <v>0</v>
      </c>
      <c r="E26" s="12">
        <v>0</v>
      </c>
      <c r="F26" s="7">
        <f t="shared" si="0"/>
        <v>27</v>
      </c>
      <c r="G26" s="13">
        <v>0</v>
      </c>
      <c r="H26" s="13">
        <f t="shared" si="1"/>
        <v>0</v>
      </c>
      <c r="I26" s="59"/>
      <c r="J26" s="59"/>
      <c r="K26" s="59"/>
      <c r="L26" s="59"/>
    </row>
    <row r="27" spans="1:12">
      <c r="A27" s="7" t="s">
        <v>91</v>
      </c>
      <c r="B27" s="9" t="s">
        <v>89</v>
      </c>
      <c r="C27" s="28">
        <v>17</v>
      </c>
      <c r="D27" s="11">
        <v>10</v>
      </c>
      <c r="E27" s="12">
        <v>15</v>
      </c>
      <c r="F27" s="7">
        <v>15</v>
      </c>
      <c r="G27" s="13">
        <v>96.8</v>
      </c>
      <c r="H27" s="13">
        <f t="shared" si="1"/>
        <v>2613.6</v>
      </c>
      <c r="I27" s="59"/>
      <c r="J27" s="59"/>
      <c r="K27" s="59"/>
      <c r="L27" s="59"/>
    </row>
    <row r="28" spans="1:12">
      <c r="A28" s="7" t="s">
        <v>129</v>
      </c>
      <c r="B28" s="9" t="s">
        <v>76</v>
      </c>
      <c r="C28" s="28">
        <v>0</v>
      </c>
      <c r="D28" s="11">
        <v>0</v>
      </c>
      <c r="E28" s="12">
        <v>0</v>
      </c>
      <c r="F28" s="7">
        <f t="shared" si="0"/>
        <v>32</v>
      </c>
      <c r="G28" s="13">
        <v>2.5</v>
      </c>
      <c r="H28" s="13">
        <f t="shared" si="1"/>
        <v>37.5</v>
      </c>
      <c r="I28" s="59"/>
      <c r="J28" s="59"/>
      <c r="K28" s="59"/>
      <c r="L28" s="59"/>
    </row>
    <row r="29" spans="1:12">
      <c r="A29" s="7" t="s">
        <v>462</v>
      </c>
      <c r="B29" s="9" t="s">
        <v>2</v>
      </c>
      <c r="C29" s="28">
        <v>32</v>
      </c>
      <c r="D29" s="11">
        <v>0</v>
      </c>
      <c r="E29" s="12">
        <v>0</v>
      </c>
      <c r="F29" s="7">
        <f t="shared" si="0"/>
        <v>0</v>
      </c>
      <c r="G29" s="13">
        <v>193</v>
      </c>
      <c r="H29" s="13">
        <f t="shared" si="1"/>
        <v>6176</v>
      </c>
      <c r="I29" s="59"/>
      <c r="J29" s="59"/>
      <c r="K29" s="59"/>
      <c r="L29" s="59"/>
    </row>
    <row r="30" spans="1:12">
      <c r="A30" s="7" t="s">
        <v>347</v>
      </c>
      <c r="B30" s="9" t="s">
        <v>2</v>
      </c>
      <c r="C30" s="28">
        <v>0</v>
      </c>
      <c r="D30" s="11">
        <v>0</v>
      </c>
      <c r="E30" s="12">
        <v>0</v>
      </c>
      <c r="F30" s="7">
        <f t="shared" si="0"/>
        <v>0</v>
      </c>
      <c r="G30" s="13">
        <v>193</v>
      </c>
      <c r="H30" s="13">
        <f t="shared" si="1"/>
        <v>0</v>
      </c>
      <c r="I30" s="59"/>
      <c r="J30" s="59"/>
      <c r="K30" s="59"/>
      <c r="L30" s="59"/>
    </row>
    <row r="31" spans="1:12">
      <c r="A31" s="7" t="s">
        <v>343</v>
      </c>
      <c r="B31" s="9" t="s">
        <v>292</v>
      </c>
      <c r="C31" s="28">
        <v>0</v>
      </c>
      <c r="D31" s="11">
        <v>0</v>
      </c>
      <c r="E31" s="12">
        <v>0</v>
      </c>
      <c r="F31" s="7">
        <f t="shared" si="0"/>
        <v>0</v>
      </c>
      <c r="G31" s="13">
        <v>300</v>
      </c>
      <c r="H31" s="13">
        <f t="shared" si="1"/>
        <v>0</v>
      </c>
      <c r="I31" s="59"/>
      <c r="J31" s="59"/>
      <c r="K31" s="59"/>
      <c r="L31" s="59"/>
    </row>
    <row r="32" spans="1:12">
      <c r="A32" s="7" t="s">
        <v>344</v>
      </c>
      <c r="B32" s="9" t="s">
        <v>345</v>
      </c>
      <c r="C32" s="28">
        <v>0</v>
      </c>
      <c r="D32" s="11">
        <v>0</v>
      </c>
      <c r="E32" s="12">
        <v>0</v>
      </c>
      <c r="F32" s="7">
        <f t="shared" si="0"/>
        <v>0</v>
      </c>
      <c r="G32" s="13">
        <v>300</v>
      </c>
      <c r="H32" s="13">
        <f t="shared" si="1"/>
        <v>0</v>
      </c>
      <c r="I32" s="59"/>
      <c r="J32" s="59"/>
      <c r="K32" s="59"/>
      <c r="L32" s="59"/>
    </row>
    <row r="33" spans="1:12">
      <c r="A33" s="7" t="s">
        <v>323</v>
      </c>
      <c r="B33" s="9" t="s">
        <v>292</v>
      </c>
      <c r="C33" s="28">
        <v>0</v>
      </c>
      <c r="D33" s="11">
        <v>0</v>
      </c>
      <c r="E33" s="12">
        <v>0</v>
      </c>
      <c r="F33" s="7">
        <f t="shared" si="0"/>
        <v>0</v>
      </c>
      <c r="G33" s="13">
        <v>2.96</v>
      </c>
      <c r="H33" s="13">
        <f t="shared" si="1"/>
        <v>0</v>
      </c>
      <c r="I33" s="59"/>
      <c r="J33" s="59"/>
      <c r="K33" s="59"/>
      <c r="L33" s="59"/>
    </row>
    <row r="34" spans="1:12">
      <c r="A34" s="7" t="s">
        <v>461</v>
      </c>
      <c r="B34" s="9" t="s">
        <v>2</v>
      </c>
      <c r="C34" s="28">
        <v>0</v>
      </c>
      <c r="D34" s="11">
        <v>0</v>
      </c>
      <c r="E34" s="12">
        <v>0</v>
      </c>
      <c r="F34" s="7">
        <f t="shared" si="0"/>
        <v>0</v>
      </c>
      <c r="G34" s="13">
        <v>193</v>
      </c>
      <c r="H34" s="13">
        <v>0</v>
      </c>
      <c r="I34" s="59"/>
      <c r="J34" s="59"/>
      <c r="K34" s="59"/>
      <c r="L34" s="59"/>
    </row>
    <row r="35" spans="1:12">
      <c r="A35" s="7" t="s">
        <v>461</v>
      </c>
      <c r="B35" s="9" t="s">
        <v>2</v>
      </c>
      <c r="C35" s="28">
        <v>0</v>
      </c>
      <c r="D35" s="11">
        <v>0</v>
      </c>
      <c r="E35" s="12">
        <v>0</v>
      </c>
      <c r="F35" s="7">
        <f t="shared" si="0"/>
        <v>85</v>
      </c>
      <c r="G35" s="13">
        <v>193</v>
      </c>
      <c r="H35" s="13">
        <v>0</v>
      </c>
      <c r="I35" s="59"/>
      <c r="J35" s="59"/>
      <c r="K35" s="59"/>
      <c r="L35" s="59"/>
    </row>
    <row r="36" spans="1:12">
      <c r="A36" s="7" t="s">
        <v>346</v>
      </c>
      <c r="B36" s="9" t="s">
        <v>2</v>
      </c>
      <c r="C36" s="28">
        <v>85</v>
      </c>
      <c r="D36" s="11">
        <v>0</v>
      </c>
      <c r="E36" s="12">
        <v>60</v>
      </c>
      <c r="F36" s="7">
        <f t="shared" si="0"/>
        <v>190</v>
      </c>
      <c r="G36" s="13">
        <v>193</v>
      </c>
      <c r="H36" s="13">
        <f t="shared" ref="H36:H68" si="2">F35*G36</f>
        <v>16405</v>
      </c>
      <c r="I36" s="59"/>
      <c r="J36" s="59"/>
      <c r="K36" s="59"/>
      <c r="L36" s="59"/>
    </row>
    <row r="37" spans="1:12">
      <c r="A37" s="7" t="s">
        <v>308</v>
      </c>
      <c r="B37" s="9" t="s">
        <v>2</v>
      </c>
      <c r="C37" s="28">
        <v>250</v>
      </c>
      <c r="D37" s="11">
        <v>0</v>
      </c>
      <c r="E37" s="12">
        <v>259</v>
      </c>
      <c r="F37" s="7">
        <v>0</v>
      </c>
      <c r="G37" s="13">
        <v>23.1</v>
      </c>
      <c r="H37" s="13">
        <f t="shared" si="2"/>
        <v>4389</v>
      </c>
      <c r="I37" s="59"/>
      <c r="J37" s="59"/>
      <c r="K37" s="59"/>
      <c r="L37" s="59"/>
    </row>
    <row r="38" spans="1:12">
      <c r="A38" s="7" t="s">
        <v>307</v>
      </c>
      <c r="B38" s="9" t="s">
        <v>2</v>
      </c>
      <c r="C38" s="28">
        <v>250</v>
      </c>
      <c r="D38" s="11">
        <v>0</v>
      </c>
      <c r="E38" s="12">
        <v>246</v>
      </c>
      <c r="F38" s="7">
        <v>5</v>
      </c>
      <c r="G38" s="13">
        <v>193</v>
      </c>
      <c r="H38" s="13">
        <f t="shared" si="2"/>
        <v>0</v>
      </c>
      <c r="I38" s="59"/>
      <c r="J38" s="59"/>
      <c r="K38" s="59"/>
      <c r="L38" s="59"/>
    </row>
    <row r="39" spans="1:12">
      <c r="A39" s="7" t="s">
        <v>237</v>
      </c>
      <c r="B39" s="9" t="s">
        <v>89</v>
      </c>
      <c r="C39" s="28">
        <v>0</v>
      </c>
      <c r="D39" s="11">
        <v>0</v>
      </c>
      <c r="E39" s="12"/>
      <c r="F39" s="7">
        <f t="shared" si="0"/>
        <v>41</v>
      </c>
      <c r="G39" s="13">
        <v>885</v>
      </c>
      <c r="H39" s="13">
        <f t="shared" si="2"/>
        <v>4425</v>
      </c>
      <c r="I39" s="59"/>
      <c r="J39" s="59"/>
      <c r="K39" s="59"/>
      <c r="L39" s="59"/>
    </row>
    <row r="40" spans="1:12">
      <c r="A40" s="7" t="s">
        <v>121</v>
      </c>
      <c r="B40" s="9" t="s">
        <v>89</v>
      </c>
      <c r="C40" s="28">
        <v>41</v>
      </c>
      <c r="D40" s="11">
        <v>0</v>
      </c>
      <c r="E40" s="12">
        <v>16</v>
      </c>
      <c r="F40" s="7">
        <f t="shared" si="0"/>
        <v>392</v>
      </c>
      <c r="G40" s="13">
        <v>324.5</v>
      </c>
      <c r="H40" s="13">
        <f t="shared" si="2"/>
        <v>13304.5</v>
      </c>
      <c r="I40" s="59"/>
      <c r="J40" s="59"/>
      <c r="K40" s="59"/>
      <c r="L40" s="59"/>
    </row>
    <row r="41" spans="1:12">
      <c r="A41" s="7" t="s">
        <v>113</v>
      </c>
      <c r="B41" s="9" t="s">
        <v>87</v>
      </c>
      <c r="C41" s="28">
        <v>408</v>
      </c>
      <c r="D41" s="11">
        <v>0</v>
      </c>
      <c r="E41" s="12">
        <v>133</v>
      </c>
      <c r="F41" s="7">
        <v>25</v>
      </c>
      <c r="G41" s="13">
        <v>71.03</v>
      </c>
      <c r="H41" s="13">
        <f t="shared" si="2"/>
        <v>27843.760000000002</v>
      </c>
      <c r="I41" s="59"/>
      <c r="J41" s="59"/>
      <c r="K41" s="59"/>
      <c r="L41" s="59"/>
    </row>
    <row r="42" spans="1:12">
      <c r="A42" s="7" t="s">
        <v>234</v>
      </c>
      <c r="B42" s="9" t="s">
        <v>87</v>
      </c>
      <c r="C42" s="28">
        <v>144</v>
      </c>
      <c r="D42" s="11">
        <v>0</v>
      </c>
      <c r="E42" s="12">
        <v>144</v>
      </c>
      <c r="F42" s="7">
        <f t="shared" si="0"/>
        <v>0</v>
      </c>
      <c r="G42" s="13">
        <v>8.4499999999999993</v>
      </c>
      <c r="H42" s="13">
        <f t="shared" si="2"/>
        <v>211.24999999999997</v>
      </c>
      <c r="I42" s="59"/>
      <c r="J42" s="59"/>
      <c r="K42" s="59"/>
      <c r="L42" s="59"/>
    </row>
    <row r="43" spans="1:12">
      <c r="A43" s="7" t="s">
        <v>444</v>
      </c>
      <c r="B43" s="9" t="s">
        <v>87</v>
      </c>
      <c r="C43" s="28">
        <v>0</v>
      </c>
      <c r="D43" s="11">
        <v>144</v>
      </c>
      <c r="E43" s="12">
        <v>252</v>
      </c>
      <c r="F43" s="7">
        <v>252</v>
      </c>
      <c r="G43" s="13">
        <v>10.86</v>
      </c>
      <c r="H43" s="13">
        <f t="shared" si="2"/>
        <v>0</v>
      </c>
      <c r="I43" s="59"/>
      <c r="J43" s="59"/>
      <c r="K43" s="59"/>
      <c r="L43" s="59"/>
    </row>
    <row r="44" spans="1:12">
      <c r="A44" s="7" t="s">
        <v>401</v>
      </c>
      <c r="B44" s="9" t="s">
        <v>393</v>
      </c>
      <c r="C44" s="28">
        <v>0</v>
      </c>
      <c r="D44" s="11">
        <v>0</v>
      </c>
      <c r="E44" s="12">
        <v>0</v>
      </c>
      <c r="F44" s="7">
        <f t="shared" si="0"/>
        <v>0</v>
      </c>
      <c r="G44" s="13">
        <v>12.75</v>
      </c>
      <c r="H44" s="13">
        <f t="shared" si="2"/>
        <v>3213</v>
      </c>
      <c r="I44" s="59"/>
      <c r="J44" s="59"/>
      <c r="K44" s="59"/>
      <c r="L44" s="59"/>
    </row>
    <row r="45" spans="1:12">
      <c r="A45" s="7" t="s">
        <v>143</v>
      </c>
      <c r="B45" s="9" t="s">
        <v>144</v>
      </c>
      <c r="C45" s="28">
        <v>0</v>
      </c>
      <c r="D45" s="11">
        <v>0</v>
      </c>
      <c r="E45" s="12">
        <v>0</v>
      </c>
      <c r="F45" s="7">
        <f t="shared" si="0"/>
        <v>0</v>
      </c>
      <c r="G45" s="13">
        <v>6.42</v>
      </c>
      <c r="H45" s="13">
        <f t="shared" si="2"/>
        <v>0</v>
      </c>
      <c r="I45" s="59"/>
      <c r="J45" s="59"/>
      <c r="K45" s="59"/>
      <c r="L45" s="59"/>
    </row>
    <row r="46" spans="1:12">
      <c r="A46" s="7" t="s">
        <v>463</v>
      </c>
      <c r="B46" s="9" t="s">
        <v>2</v>
      </c>
      <c r="C46" s="28">
        <v>0</v>
      </c>
      <c r="D46" s="11">
        <v>0</v>
      </c>
      <c r="E46" s="12">
        <v>0</v>
      </c>
      <c r="F46" s="7">
        <f t="shared" si="0"/>
        <v>0</v>
      </c>
      <c r="G46" s="13">
        <v>85</v>
      </c>
      <c r="H46" s="13">
        <f t="shared" si="2"/>
        <v>0</v>
      </c>
      <c r="I46" s="59"/>
      <c r="J46" s="59"/>
      <c r="K46" s="59"/>
      <c r="L46" s="59"/>
    </row>
    <row r="47" spans="1:12">
      <c r="A47" s="7" t="s">
        <v>551</v>
      </c>
      <c r="B47" s="9" t="s">
        <v>178</v>
      </c>
      <c r="C47" s="28">
        <v>0</v>
      </c>
      <c r="D47" s="11">
        <v>0</v>
      </c>
      <c r="E47" s="12">
        <v>0</v>
      </c>
      <c r="F47" s="7">
        <f t="shared" si="0"/>
        <v>630</v>
      </c>
      <c r="G47" s="13">
        <v>375</v>
      </c>
      <c r="H47" s="13">
        <f t="shared" si="2"/>
        <v>0</v>
      </c>
      <c r="I47" s="59"/>
      <c r="J47" s="59"/>
      <c r="K47" s="59"/>
      <c r="L47" s="59"/>
    </row>
    <row r="48" spans="1:12">
      <c r="A48" s="7" t="s">
        <v>20</v>
      </c>
      <c r="B48" s="9" t="s">
        <v>81</v>
      </c>
      <c r="C48" s="28">
        <v>630</v>
      </c>
      <c r="D48" s="11">
        <v>0</v>
      </c>
      <c r="E48" s="12">
        <v>490</v>
      </c>
      <c r="F48" s="7">
        <v>490</v>
      </c>
      <c r="G48" s="13">
        <v>10.130000000000001</v>
      </c>
      <c r="H48" s="13">
        <f t="shared" si="2"/>
        <v>6381.9000000000005</v>
      </c>
      <c r="I48" s="59"/>
      <c r="J48" s="59"/>
      <c r="K48" s="59"/>
      <c r="L48" s="59"/>
    </row>
    <row r="49" spans="1:12" s="68" customFormat="1">
      <c r="A49" s="7" t="s">
        <v>595</v>
      </c>
      <c r="B49" s="9" t="s">
        <v>178</v>
      </c>
      <c r="C49" s="28">
        <v>515</v>
      </c>
      <c r="D49" s="11">
        <v>50</v>
      </c>
      <c r="E49" s="12">
        <v>0</v>
      </c>
      <c r="F49" s="7">
        <v>0</v>
      </c>
      <c r="G49" s="13">
        <v>49.5</v>
      </c>
      <c r="H49" s="13" t="s">
        <v>596</v>
      </c>
    </row>
    <row r="50" spans="1:12">
      <c r="A50" s="7" t="s">
        <v>21</v>
      </c>
      <c r="B50" s="9" t="s">
        <v>310</v>
      </c>
      <c r="C50" s="28">
        <v>0</v>
      </c>
      <c r="D50" s="11">
        <v>0</v>
      </c>
      <c r="E50" s="12">
        <v>520</v>
      </c>
      <c r="F50" s="7">
        <v>520</v>
      </c>
      <c r="G50" s="13">
        <v>10</v>
      </c>
      <c r="H50" s="13">
        <f>F48*G50</f>
        <v>4900</v>
      </c>
      <c r="I50" s="59"/>
      <c r="J50" s="59"/>
      <c r="K50" s="59"/>
      <c r="L50" s="59"/>
    </row>
    <row r="51" spans="1:12">
      <c r="A51" s="7" t="s">
        <v>429</v>
      </c>
      <c r="B51" s="9" t="s">
        <v>386</v>
      </c>
      <c r="C51" s="28">
        <v>0</v>
      </c>
      <c r="D51" s="11">
        <v>0</v>
      </c>
      <c r="E51" s="12">
        <v>0</v>
      </c>
      <c r="F51" s="7">
        <f t="shared" si="0"/>
        <v>0</v>
      </c>
      <c r="G51" s="13">
        <v>0.21</v>
      </c>
      <c r="H51" s="13">
        <f t="shared" si="2"/>
        <v>109.2</v>
      </c>
      <c r="I51" s="59"/>
      <c r="J51" s="59"/>
      <c r="K51" s="59"/>
      <c r="L51" s="59"/>
    </row>
    <row r="52" spans="1:12">
      <c r="A52" s="7" t="s">
        <v>126</v>
      </c>
      <c r="B52" s="9" t="s">
        <v>248</v>
      </c>
      <c r="C52" s="28">
        <v>0</v>
      </c>
      <c r="D52" s="11">
        <v>0</v>
      </c>
      <c r="E52" s="12">
        <v>0</v>
      </c>
      <c r="F52" s="7">
        <f t="shared" si="0"/>
        <v>0</v>
      </c>
      <c r="G52" s="13">
        <v>85</v>
      </c>
      <c r="H52" s="13">
        <f t="shared" si="2"/>
        <v>0</v>
      </c>
      <c r="I52" s="59"/>
      <c r="J52" s="59"/>
      <c r="K52" s="59"/>
      <c r="L52" s="59"/>
    </row>
    <row r="53" spans="1:12">
      <c r="A53" s="7" t="s">
        <v>399</v>
      </c>
      <c r="B53" s="9" t="s">
        <v>184</v>
      </c>
      <c r="C53" s="28">
        <v>0</v>
      </c>
      <c r="D53" s="11">
        <v>0</v>
      </c>
      <c r="E53" s="12">
        <v>0</v>
      </c>
      <c r="F53" s="7">
        <f t="shared" si="0"/>
        <v>0</v>
      </c>
      <c r="G53" s="13">
        <v>1.17</v>
      </c>
      <c r="H53" s="13">
        <f t="shared" si="2"/>
        <v>0</v>
      </c>
      <c r="I53" s="59"/>
      <c r="J53" s="59"/>
      <c r="K53" s="59"/>
      <c r="L53" s="59"/>
    </row>
    <row r="54" spans="1:12">
      <c r="A54" s="7" t="s">
        <v>419</v>
      </c>
      <c r="B54" s="9" t="s">
        <v>420</v>
      </c>
      <c r="C54" s="28">
        <v>0</v>
      </c>
      <c r="D54" s="11">
        <v>0</v>
      </c>
      <c r="E54" s="12">
        <v>0</v>
      </c>
      <c r="F54" s="7">
        <f t="shared" si="0"/>
        <v>300</v>
      </c>
      <c r="G54" s="13">
        <v>4.5199999999999996</v>
      </c>
      <c r="H54" s="13">
        <f t="shared" si="2"/>
        <v>0</v>
      </c>
      <c r="I54" s="59"/>
      <c r="J54" s="59"/>
      <c r="K54" s="59"/>
      <c r="L54" s="59"/>
    </row>
    <row r="55" spans="1:12">
      <c r="A55" s="7" t="s">
        <v>398</v>
      </c>
      <c r="B55" s="9" t="s">
        <v>184</v>
      </c>
      <c r="C55" s="28">
        <v>300</v>
      </c>
      <c r="D55" s="11">
        <v>0</v>
      </c>
      <c r="E55" s="12">
        <v>0</v>
      </c>
      <c r="F55" s="7">
        <f t="shared" si="0"/>
        <v>17</v>
      </c>
      <c r="G55" s="13">
        <v>6.74</v>
      </c>
      <c r="H55" s="13">
        <f t="shared" si="2"/>
        <v>2022</v>
      </c>
      <c r="I55" s="59"/>
      <c r="J55" s="59"/>
      <c r="K55" s="59"/>
      <c r="L55" s="59"/>
    </row>
    <row r="56" spans="1:12">
      <c r="A56" s="7" t="s">
        <v>70</v>
      </c>
      <c r="B56" s="9" t="s">
        <v>71</v>
      </c>
      <c r="C56" s="28">
        <v>17</v>
      </c>
      <c r="D56" s="11">
        <v>0</v>
      </c>
      <c r="E56" s="12">
        <v>249</v>
      </c>
      <c r="F56" s="7">
        <v>230</v>
      </c>
      <c r="G56" s="13">
        <v>6.3</v>
      </c>
      <c r="H56" s="13">
        <f t="shared" si="2"/>
        <v>107.1</v>
      </c>
      <c r="I56" s="59"/>
      <c r="J56" s="59"/>
      <c r="K56" s="59"/>
      <c r="L56" s="59"/>
    </row>
    <row r="57" spans="1:12">
      <c r="A57" s="7" t="s">
        <v>22</v>
      </c>
      <c r="B57" s="9" t="s">
        <v>81</v>
      </c>
      <c r="C57" s="28">
        <v>0</v>
      </c>
      <c r="D57" s="11">
        <v>5</v>
      </c>
      <c r="E57" s="12">
        <v>0</v>
      </c>
      <c r="F57" s="7">
        <f t="shared" si="0"/>
        <v>190</v>
      </c>
      <c r="G57" s="13">
        <v>592.52</v>
      </c>
      <c r="H57" s="13">
        <f t="shared" si="2"/>
        <v>136279.6</v>
      </c>
      <c r="I57" s="59"/>
      <c r="J57" s="59"/>
      <c r="K57" s="59"/>
      <c r="L57" s="59"/>
    </row>
    <row r="58" spans="1:12">
      <c r="A58" s="7" t="s">
        <v>397</v>
      </c>
      <c r="B58" s="9" t="s">
        <v>386</v>
      </c>
      <c r="C58" s="28">
        <v>190</v>
      </c>
      <c r="D58" s="11">
        <v>0</v>
      </c>
      <c r="E58" s="12">
        <v>0</v>
      </c>
      <c r="F58" s="7">
        <f t="shared" si="0"/>
        <v>522</v>
      </c>
      <c r="G58" s="13">
        <v>0.24</v>
      </c>
      <c r="H58" s="13">
        <f t="shared" si="2"/>
        <v>45.6</v>
      </c>
      <c r="I58" s="59"/>
      <c r="J58" s="59"/>
      <c r="K58" s="59"/>
      <c r="L58" s="59"/>
    </row>
    <row r="59" spans="1:12">
      <c r="A59" s="7" t="s">
        <v>354</v>
      </c>
      <c r="B59" s="9" t="s">
        <v>2</v>
      </c>
      <c r="C59" s="28">
        <v>522</v>
      </c>
      <c r="D59" s="11">
        <v>0</v>
      </c>
      <c r="E59" s="12">
        <v>225</v>
      </c>
      <c r="F59" s="7">
        <v>225</v>
      </c>
      <c r="G59" s="13">
        <v>85.4</v>
      </c>
      <c r="H59" s="13">
        <f t="shared" si="2"/>
        <v>44578.8</v>
      </c>
      <c r="I59" s="59"/>
      <c r="J59" s="59"/>
      <c r="K59" s="59"/>
      <c r="L59" s="59"/>
    </row>
    <row r="60" spans="1:12">
      <c r="A60" s="7" t="s">
        <v>23</v>
      </c>
      <c r="B60" s="9" t="s">
        <v>81</v>
      </c>
      <c r="C60" s="28">
        <v>0</v>
      </c>
      <c r="D60" s="11">
        <v>0</v>
      </c>
      <c r="E60" s="12">
        <v>285</v>
      </c>
      <c r="F60" s="7">
        <v>220</v>
      </c>
      <c r="G60" s="13">
        <v>4.83</v>
      </c>
      <c r="H60" s="13">
        <f t="shared" si="2"/>
        <v>1086.75</v>
      </c>
      <c r="I60" s="59"/>
      <c r="J60" s="59"/>
      <c r="K60" s="59"/>
      <c r="L60" s="59"/>
    </row>
    <row r="61" spans="1:12">
      <c r="A61" s="7" t="s">
        <v>277</v>
      </c>
      <c r="B61" s="9" t="s">
        <v>278</v>
      </c>
      <c r="C61" s="28">
        <v>65</v>
      </c>
      <c r="D61" s="11">
        <v>0</v>
      </c>
      <c r="E61" s="12">
        <v>0</v>
      </c>
      <c r="F61" s="7">
        <f t="shared" si="0"/>
        <v>497</v>
      </c>
      <c r="G61" s="13">
        <v>24.61</v>
      </c>
      <c r="H61" s="13">
        <f t="shared" si="2"/>
        <v>5414.2</v>
      </c>
      <c r="I61" s="59"/>
      <c r="J61" s="59"/>
      <c r="K61" s="59"/>
      <c r="L61" s="59"/>
    </row>
    <row r="62" spans="1:12">
      <c r="A62" s="7" t="s">
        <v>56</v>
      </c>
      <c r="B62" s="9" t="s">
        <v>135</v>
      </c>
      <c r="C62" s="28">
        <v>477</v>
      </c>
      <c r="D62" s="11">
        <v>20</v>
      </c>
      <c r="E62" s="12">
        <v>40</v>
      </c>
      <c r="F62" s="7">
        <f t="shared" si="0"/>
        <v>285</v>
      </c>
      <c r="G62" s="13">
        <v>38.42</v>
      </c>
      <c r="H62" s="13">
        <f t="shared" si="2"/>
        <v>19094.740000000002</v>
      </c>
      <c r="I62" s="59"/>
      <c r="J62" s="59"/>
      <c r="K62" s="59"/>
      <c r="L62" s="59"/>
    </row>
    <row r="63" spans="1:12">
      <c r="A63" s="7" t="s">
        <v>162</v>
      </c>
      <c r="B63" s="9" t="s">
        <v>2</v>
      </c>
      <c r="C63" s="28">
        <v>325</v>
      </c>
      <c r="D63" s="11">
        <v>0</v>
      </c>
      <c r="E63" s="12">
        <v>0</v>
      </c>
      <c r="F63" s="7">
        <f t="shared" si="0"/>
        <v>100</v>
      </c>
      <c r="G63" s="13">
        <v>6.95</v>
      </c>
      <c r="H63" s="13">
        <f t="shared" si="2"/>
        <v>1980.75</v>
      </c>
      <c r="I63" s="59"/>
      <c r="J63" s="59"/>
      <c r="K63" s="59"/>
      <c r="L63" s="59"/>
    </row>
    <row r="64" spans="1:12">
      <c r="A64" s="7" t="s">
        <v>105</v>
      </c>
      <c r="B64" s="9" t="s">
        <v>2</v>
      </c>
      <c r="C64" s="28">
        <v>100</v>
      </c>
      <c r="D64" s="11">
        <v>0</v>
      </c>
      <c r="E64" s="12">
        <v>1475</v>
      </c>
      <c r="F64" s="7">
        <v>1475</v>
      </c>
      <c r="G64" s="13">
        <v>34.6</v>
      </c>
      <c r="H64" s="13">
        <f t="shared" si="2"/>
        <v>3460</v>
      </c>
      <c r="I64" s="59"/>
      <c r="J64" s="59"/>
      <c r="K64" s="59"/>
      <c r="L64" s="59"/>
    </row>
    <row r="65" spans="1:12">
      <c r="A65" s="7" t="s">
        <v>371</v>
      </c>
      <c r="B65" s="9" t="s">
        <v>2</v>
      </c>
      <c r="C65" s="28">
        <v>0</v>
      </c>
      <c r="D65" s="11">
        <v>0</v>
      </c>
      <c r="E65" s="12">
        <v>0</v>
      </c>
      <c r="F65" s="7">
        <f t="shared" ref="F65:F83" si="3">SUM(C66+D66-E65)</f>
        <v>400</v>
      </c>
      <c r="G65" s="13">
        <v>50</v>
      </c>
      <c r="H65" s="13">
        <f t="shared" si="2"/>
        <v>73750</v>
      </c>
      <c r="I65" s="59"/>
      <c r="J65" s="59"/>
      <c r="K65" s="59"/>
      <c r="L65" s="59"/>
    </row>
    <row r="66" spans="1:12">
      <c r="A66" s="7" t="s">
        <v>206</v>
      </c>
      <c r="B66" s="9" t="s">
        <v>181</v>
      </c>
      <c r="C66" s="28">
        <v>400</v>
      </c>
      <c r="D66" s="11">
        <v>0</v>
      </c>
      <c r="E66" s="12">
        <v>0</v>
      </c>
      <c r="F66" s="7">
        <f t="shared" si="3"/>
        <v>0</v>
      </c>
      <c r="G66" s="13">
        <v>494.5</v>
      </c>
      <c r="H66" s="13">
        <f t="shared" si="2"/>
        <v>197800</v>
      </c>
      <c r="I66" s="59"/>
      <c r="J66" s="59"/>
      <c r="K66" s="59"/>
      <c r="L66" s="59"/>
    </row>
    <row r="67" spans="1:12">
      <c r="A67" s="7" t="s">
        <v>24</v>
      </c>
      <c r="B67" s="9" t="s">
        <v>310</v>
      </c>
      <c r="C67" s="28">
        <v>0</v>
      </c>
      <c r="D67" s="11">
        <v>0</v>
      </c>
      <c r="E67" s="12">
        <v>390</v>
      </c>
      <c r="F67" s="7">
        <v>390</v>
      </c>
      <c r="G67" s="13">
        <v>45</v>
      </c>
      <c r="H67" s="13">
        <f t="shared" si="2"/>
        <v>0</v>
      </c>
      <c r="I67" s="59"/>
      <c r="J67" s="59"/>
      <c r="K67" s="59"/>
      <c r="L67" s="59"/>
    </row>
    <row r="68" spans="1:12">
      <c r="A68" s="7" t="s">
        <v>590</v>
      </c>
      <c r="B68" s="9" t="s">
        <v>2</v>
      </c>
      <c r="C68" s="28">
        <v>0</v>
      </c>
      <c r="D68" s="11">
        <v>0</v>
      </c>
      <c r="E68" s="12">
        <v>11</v>
      </c>
      <c r="F68" s="7">
        <v>1</v>
      </c>
      <c r="G68" s="13">
        <v>4600</v>
      </c>
      <c r="H68" s="13">
        <f t="shared" si="2"/>
        <v>1794000</v>
      </c>
      <c r="I68" s="59"/>
      <c r="J68" s="59"/>
      <c r="K68" s="59"/>
      <c r="L68" s="59"/>
    </row>
    <row r="69" spans="1:12">
      <c r="A69" s="7" t="s">
        <v>594</v>
      </c>
      <c r="B69" s="9" t="s">
        <v>292</v>
      </c>
      <c r="C69" s="28">
        <v>8</v>
      </c>
      <c r="D69" s="11">
        <v>2</v>
      </c>
      <c r="E69" s="12">
        <v>4</v>
      </c>
      <c r="F69" s="7">
        <v>1</v>
      </c>
      <c r="G69" s="13">
        <v>151.87</v>
      </c>
      <c r="H69" s="13">
        <f t="shared" ref="H69:H100" si="4">F68*G69</f>
        <v>151.87</v>
      </c>
      <c r="I69" s="59"/>
      <c r="J69" s="59"/>
      <c r="K69" s="59"/>
      <c r="L69" s="59"/>
    </row>
    <row r="70" spans="1:12">
      <c r="A70" s="7" t="s">
        <v>146</v>
      </c>
      <c r="B70" s="9" t="s">
        <v>238</v>
      </c>
      <c r="C70" s="28">
        <v>2</v>
      </c>
      <c r="D70" s="11">
        <v>1</v>
      </c>
      <c r="E70" s="12">
        <v>0</v>
      </c>
      <c r="F70" s="7">
        <f t="shared" si="3"/>
        <v>7</v>
      </c>
      <c r="G70" s="13">
        <v>173.75</v>
      </c>
      <c r="H70" s="13">
        <f t="shared" si="4"/>
        <v>173.75</v>
      </c>
      <c r="I70" s="59"/>
      <c r="J70" s="59"/>
      <c r="K70" s="59"/>
      <c r="L70" s="59"/>
    </row>
    <row r="71" spans="1:12">
      <c r="A71" s="7" t="s">
        <v>147</v>
      </c>
      <c r="B71" s="9" t="s">
        <v>238</v>
      </c>
      <c r="C71" s="28">
        <v>7</v>
      </c>
      <c r="D71" s="11">
        <v>0</v>
      </c>
      <c r="E71" s="12">
        <v>0</v>
      </c>
      <c r="F71" s="7">
        <f t="shared" si="3"/>
        <v>16</v>
      </c>
      <c r="G71" s="13">
        <v>173.75</v>
      </c>
      <c r="H71" s="13">
        <f t="shared" si="4"/>
        <v>1216.25</v>
      </c>
      <c r="I71" s="59"/>
      <c r="J71" s="59"/>
      <c r="K71" s="59"/>
      <c r="L71" s="59"/>
    </row>
    <row r="72" spans="1:12">
      <c r="A72" s="7" t="s">
        <v>223</v>
      </c>
      <c r="B72" s="9" t="s">
        <v>238</v>
      </c>
      <c r="C72" s="28">
        <v>12</v>
      </c>
      <c r="D72" s="11">
        <v>4</v>
      </c>
      <c r="E72" s="12">
        <v>10</v>
      </c>
      <c r="F72" s="7">
        <v>3</v>
      </c>
      <c r="G72" s="13">
        <v>173.75</v>
      </c>
      <c r="H72" s="13">
        <f t="shared" si="4"/>
        <v>2780</v>
      </c>
      <c r="I72" s="59"/>
      <c r="J72" s="59"/>
      <c r="K72" s="59"/>
      <c r="L72" s="59"/>
    </row>
    <row r="73" spans="1:12">
      <c r="A73" s="7" t="s">
        <v>208</v>
      </c>
      <c r="B73" s="9" t="s">
        <v>238</v>
      </c>
      <c r="C73" s="28">
        <v>7</v>
      </c>
      <c r="D73" s="11">
        <v>0</v>
      </c>
      <c r="E73" s="12">
        <v>11</v>
      </c>
      <c r="F73" s="7">
        <v>7</v>
      </c>
      <c r="G73" s="13">
        <v>151.16</v>
      </c>
      <c r="H73" s="13">
        <f t="shared" si="4"/>
        <v>453.48</v>
      </c>
      <c r="I73" s="59"/>
      <c r="J73" s="59"/>
      <c r="K73" s="59"/>
      <c r="L73" s="59"/>
    </row>
    <row r="74" spans="1:12">
      <c r="A74" s="7" t="s">
        <v>209</v>
      </c>
      <c r="B74" s="9" t="s">
        <v>238</v>
      </c>
      <c r="C74" s="28">
        <v>4</v>
      </c>
      <c r="D74" s="11">
        <v>0</v>
      </c>
      <c r="E74" s="12">
        <v>8</v>
      </c>
      <c r="F74" s="7">
        <f t="shared" si="3"/>
        <v>5</v>
      </c>
      <c r="G74" s="13">
        <v>151.87</v>
      </c>
      <c r="H74" s="13">
        <f t="shared" si="4"/>
        <v>1063.0900000000001</v>
      </c>
      <c r="I74" s="59"/>
      <c r="J74" s="59"/>
      <c r="K74" s="59"/>
      <c r="L74" s="59"/>
    </row>
    <row r="75" spans="1:12">
      <c r="A75" s="7" t="s">
        <v>210</v>
      </c>
      <c r="B75" s="9" t="s">
        <v>238</v>
      </c>
      <c r="C75" s="28">
        <v>13</v>
      </c>
      <c r="D75" s="11">
        <v>0</v>
      </c>
      <c r="E75" s="12">
        <v>0</v>
      </c>
      <c r="F75" s="7">
        <f t="shared" si="3"/>
        <v>6</v>
      </c>
      <c r="G75" s="13">
        <v>151.87</v>
      </c>
      <c r="H75" s="13">
        <f t="shared" si="4"/>
        <v>759.35</v>
      </c>
      <c r="I75" s="59"/>
      <c r="J75" s="59"/>
      <c r="K75" s="59"/>
      <c r="L75" s="59"/>
    </row>
    <row r="76" spans="1:12">
      <c r="A76" s="7" t="s">
        <v>211</v>
      </c>
      <c r="B76" s="9" t="s">
        <v>238</v>
      </c>
      <c r="C76" s="28">
        <v>6</v>
      </c>
      <c r="D76" s="11">
        <v>0</v>
      </c>
      <c r="E76" s="12">
        <v>12</v>
      </c>
      <c r="F76" s="7">
        <v>10</v>
      </c>
      <c r="G76" s="13">
        <v>126</v>
      </c>
      <c r="H76" s="13">
        <f t="shared" si="4"/>
        <v>756</v>
      </c>
      <c r="I76" s="59"/>
      <c r="J76" s="59"/>
      <c r="K76" s="59"/>
      <c r="L76" s="59"/>
    </row>
    <row r="77" spans="1:12">
      <c r="A77" s="7" t="s">
        <v>390</v>
      </c>
      <c r="B77" s="9" t="s">
        <v>292</v>
      </c>
      <c r="C77" s="28">
        <v>2</v>
      </c>
      <c r="D77" s="11">
        <v>0</v>
      </c>
      <c r="E77" s="12">
        <v>1</v>
      </c>
      <c r="F77" s="7">
        <v>1</v>
      </c>
      <c r="G77" s="13">
        <v>1.9</v>
      </c>
      <c r="H77" s="13">
        <f t="shared" si="4"/>
        <v>19</v>
      </c>
      <c r="I77" s="59"/>
      <c r="J77" s="59"/>
      <c r="K77" s="59"/>
      <c r="L77" s="59"/>
    </row>
    <row r="78" spans="1:12">
      <c r="A78" s="7" t="s">
        <v>389</v>
      </c>
      <c r="B78" s="9" t="s">
        <v>292</v>
      </c>
      <c r="C78" s="28">
        <v>0</v>
      </c>
      <c r="D78" s="11">
        <v>0</v>
      </c>
      <c r="E78" s="12">
        <v>7</v>
      </c>
      <c r="F78" s="7">
        <f t="shared" si="3"/>
        <v>73</v>
      </c>
      <c r="G78" s="13">
        <v>1.9</v>
      </c>
      <c r="H78" s="13">
        <f t="shared" si="4"/>
        <v>1.9</v>
      </c>
      <c r="I78" s="59"/>
      <c r="J78" s="59"/>
      <c r="K78" s="59"/>
      <c r="L78" s="59"/>
    </row>
    <row r="79" spans="1:12">
      <c r="A79" s="7" t="s">
        <v>394</v>
      </c>
      <c r="B79" s="9" t="s">
        <v>393</v>
      </c>
      <c r="C79" s="28">
        <v>80</v>
      </c>
      <c r="D79" s="11">
        <v>0</v>
      </c>
      <c r="E79" s="12">
        <v>0</v>
      </c>
      <c r="F79" s="7">
        <f t="shared" si="3"/>
        <v>199</v>
      </c>
      <c r="G79" s="13">
        <v>8.7200000000000006</v>
      </c>
      <c r="H79" s="13">
        <f t="shared" si="4"/>
        <v>636.56000000000006</v>
      </c>
      <c r="I79" s="59"/>
      <c r="J79" s="59"/>
      <c r="K79" s="59"/>
      <c r="L79" s="59"/>
    </row>
    <row r="80" spans="1:12">
      <c r="A80" s="7" t="s">
        <v>249</v>
      </c>
      <c r="B80" s="9" t="s">
        <v>248</v>
      </c>
      <c r="C80" s="28">
        <v>189</v>
      </c>
      <c r="D80" s="11">
        <v>10</v>
      </c>
      <c r="E80" s="12">
        <v>8</v>
      </c>
      <c r="F80" s="7">
        <f t="shared" si="3"/>
        <v>17</v>
      </c>
      <c r="G80" s="13">
        <v>14.56</v>
      </c>
      <c r="H80" s="13">
        <f t="shared" si="4"/>
        <v>2897.44</v>
      </c>
      <c r="I80" s="59"/>
      <c r="J80" s="59"/>
      <c r="K80" s="59"/>
      <c r="L80" s="59"/>
    </row>
    <row r="81" spans="1:12">
      <c r="A81" s="7" t="s">
        <v>258</v>
      </c>
      <c r="B81" s="9" t="s">
        <v>248</v>
      </c>
      <c r="C81" s="28">
        <v>25</v>
      </c>
      <c r="D81" s="11">
        <v>0</v>
      </c>
      <c r="E81" s="12">
        <v>186</v>
      </c>
      <c r="F81" s="7">
        <v>185</v>
      </c>
      <c r="G81" s="13">
        <v>180</v>
      </c>
      <c r="H81" s="13">
        <f t="shared" si="4"/>
        <v>3060</v>
      </c>
      <c r="I81" s="59"/>
      <c r="J81" s="59"/>
      <c r="K81" s="59"/>
      <c r="L81" s="59"/>
    </row>
    <row r="82" spans="1:12">
      <c r="A82" s="7" t="s">
        <v>298</v>
      </c>
      <c r="B82" s="9" t="s">
        <v>2</v>
      </c>
      <c r="C82" s="28">
        <v>0</v>
      </c>
      <c r="D82" s="11">
        <v>0</v>
      </c>
      <c r="E82" s="12">
        <v>0</v>
      </c>
      <c r="F82" s="7">
        <f t="shared" si="3"/>
        <v>0</v>
      </c>
      <c r="G82" s="13">
        <v>480</v>
      </c>
      <c r="H82" s="13">
        <f t="shared" si="4"/>
        <v>88800</v>
      </c>
      <c r="I82" s="59"/>
      <c r="J82" s="59"/>
      <c r="K82" s="59"/>
      <c r="L82" s="59"/>
    </row>
    <row r="83" spans="1:12">
      <c r="A83" s="7" t="s">
        <v>408</v>
      </c>
      <c r="B83" s="9" t="s">
        <v>386</v>
      </c>
      <c r="C83" s="28">
        <v>0</v>
      </c>
      <c r="D83" s="11">
        <v>0</v>
      </c>
      <c r="E83" s="12">
        <v>0</v>
      </c>
      <c r="F83" s="7">
        <f t="shared" si="3"/>
        <v>130</v>
      </c>
      <c r="G83" s="13">
        <v>0.46</v>
      </c>
      <c r="H83" s="13">
        <f t="shared" si="4"/>
        <v>0</v>
      </c>
      <c r="I83" s="59"/>
      <c r="J83" s="59"/>
      <c r="K83" s="59"/>
      <c r="L83" s="59"/>
    </row>
    <row r="84" spans="1:12">
      <c r="A84" s="7" t="s">
        <v>491</v>
      </c>
      <c r="B84" s="9" t="s">
        <v>2</v>
      </c>
      <c r="C84" s="28">
        <v>130</v>
      </c>
      <c r="D84" s="11">
        <v>0</v>
      </c>
      <c r="E84" s="12">
        <v>0</v>
      </c>
      <c r="F84" s="7">
        <f>C85+D85-E84</f>
        <v>0</v>
      </c>
      <c r="G84" s="13">
        <v>116.6</v>
      </c>
      <c r="H84" s="13">
        <f t="shared" si="4"/>
        <v>15158</v>
      </c>
      <c r="I84" s="59"/>
      <c r="J84" s="59"/>
      <c r="K84" s="59"/>
      <c r="L84" s="59"/>
    </row>
    <row r="85" spans="1:12">
      <c r="A85" s="7" t="s">
        <v>127</v>
      </c>
      <c r="B85" s="9" t="s">
        <v>2</v>
      </c>
      <c r="C85" s="28">
        <v>0</v>
      </c>
      <c r="D85" s="11">
        <v>0</v>
      </c>
      <c r="E85" s="12">
        <v>15</v>
      </c>
      <c r="F85" s="7">
        <f>C86+D86-E85</f>
        <v>35</v>
      </c>
      <c r="G85" s="13">
        <v>12.08</v>
      </c>
      <c r="H85" s="13">
        <f t="shared" si="4"/>
        <v>0</v>
      </c>
      <c r="I85" s="59"/>
      <c r="J85" s="59"/>
      <c r="K85" s="59"/>
      <c r="L85" s="59"/>
    </row>
    <row r="86" spans="1:12">
      <c r="A86" s="7" t="s">
        <v>402</v>
      </c>
      <c r="B86" s="9" t="s">
        <v>2</v>
      </c>
      <c r="C86" s="28">
        <v>50</v>
      </c>
      <c r="D86" s="11">
        <v>0</v>
      </c>
      <c r="E86" s="12">
        <v>24</v>
      </c>
      <c r="F86" s="7">
        <f t="shared" ref="F86:F91" si="5">SUM(C87+D87-E86)</f>
        <v>82</v>
      </c>
      <c r="G86" s="13">
        <v>25</v>
      </c>
      <c r="H86" s="13">
        <f t="shared" si="4"/>
        <v>875</v>
      </c>
      <c r="I86" s="59"/>
      <c r="J86" s="59"/>
      <c r="K86" s="59"/>
      <c r="L86" s="59"/>
    </row>
    <row r="87" spans="1:12">
      <c r="A87" s="7" t="s">
        <v>207</v>
      </c>
      <c r="B87" s="9" t="s">
        <v>2</v>
      </c>
      <c r="C87" s="28">
        <v>106</v>
      </c>
      <c r="D87" s="11">
        <v>0</v>
      </c>
      <c r="E87" s="12">
        <v>230</v>
      </c>
      <c r="F87" s="7">
        <v>230</v>
      </c>
      <c r="G87" s="13">
        <v>149.6</v>
      </c>
      <c r="H87" s="13">
        <f t="shared" si="4"/>
        <v>12267.199999999999</v>
      </c>
      <c r="I87" s="59"/>
      <c r="J87" s="59"/>
      <c r="K87" s="59"/>
      <c r="L87" s="59"/>
    </row>
    <row r="88" spans="1:12">
      <c r="A88" s="7" t="s">
        <v>161</v>
      </c>
      <c r="B88" s="9" t="s">
        <v>2</v>
      </c>
      <c r="C88" s="28">
        <v>0</v>
      </c>
      <c r="D88" s="11">
        <v>0</v>
      </c>
      <c r="E88" s="12">
        <v>62</v>
      </c>
      <c r="F88" s="7">
        <f t="shared" si="5"/>
        <v>538</v>
      </c>
      <c r="G88" s="13">
        <v>62</v>
      </c>
      <c r="H88" s="13">
        <f t="shared" si="4"/>
        <v>14260</v>
      </c>
      <c r="I88" s="59"/>
      <c r="J88" s="59"/>
      <c r="K88" s="59"/>
      <c r="L88" s="59"/>
    </row>
    <row r="89" spans="1:12">
      <c r="A89" s="7" t="s">
        <v>101</v>
      </c>
      <c r="B89" s="9" t="s">
        <v>102</v>
      </c>
      <c r="C89" s="28">
        <v>600</v>
      </c>
      <c r="D89" s="11">
        <v>0</v>
      </c>
      <c r="E89" s="12">
        <v>0</v>
      </c>
      <c r="F89" s="7">
        <f t="shared" si="5"/>
        <v>700</v>
      </c>
      <c r="G89" s="13">
        <v>60.85</v>
      </c>
      <c r="H89" s="13">
        <f t="shared" si="4"/>
        <v>32737.3</v>
      </c>
      <c r="I89" s="59"/>
      <c r="J89" s="59"/>
      <c r="K89" s="59"/>
      <c r="L89" s="59"/>
    </row>
    <row r="90" spans="1:12">
      <c r="A90" s="7" t="s">
        <v>103</v>
      </c>
      <c r="B90" s="9" t="s">
        <v>102</v>
      </c>
      <c r="C90" s="28">
        <v>0</v>
      </c>
      <c r="D90" s="11">
        <v>700</v>
      </c>
      <c r="E90" s="12">
        <v>500</v>
      </c>
      <c r="F90" s="7">
        <v>500</v>
      </c>
      <c r="G90" s="13">
        <v>0.64</v>
      </c>
      <c r="H90" s="13">
        <f t="shared" si="4"/>
        <v>448</v>
      </c>
      <c r="I90" s="59"/>
      <c r="J90" s="59"/>
      <c r="K90" s="59"/>
      <c r="L90" s="59"/>
    </row>
    <row r="91" spans="1:12">
      <c r="A91" s="7" t="s">
        <v>171</v>
      </c>
      <c r="B91" s="9" t="s">
        <v>2</v>
      </c>
      <c r="C91" s="28">
        <v>0</v>
      </c>
      <c r="D91" s="11">
        <v>0</v>
      </c>
      <c r="E91" s="12">
        <v>0</v>
      </c>
      <c r="F91" s="7">
        <f t="shared" si="5"/>
        <v>0</v>
      </c>
      <c r="G91" s="13">
        <v>22</v>
      </c>
      <c r="H91" s="13">
        <f t="shared" si="4"/>
        <v>11000</v>
      </c>
      <c r="I91" s="59"/>
      <c r="J91" s="59"/>
      <c r="K91" s="59"/>
      <c r="L91" s="59"/>
    </row>
    <row r="92" spans="1:12">
      <c r="A92" s="10" t="s">
        <v>439</v>
      </c>
      <c r="B92" s="9" t="s">
        <v>2</v>
      </c>
      <c r="C92" s="28">
        <v>0</v>
      </c>
      <c r="D92" s="11">
        <v>0</v>
      </c>
      <c r="E92" s="12">
        <v>72</v>
      </c>
      <c r="F92" s="7">
        <v>0</v>
      </c>
      <c r="G92" s="13">
        <v>62.3</v>
      </c>
      <c r="H92" s="13">
        <f t="shared" si="4"/>
        <v>0</v>
      </c>
      <c r="I92" s="59"/>
      <c r="J92" s="59"/>
      <c r="K92" s="59"/>
      <c r="L92" s="59"/>
    </row>
    <row r="93" spans="1:12">
      <c r="A93" s="10" t="s">
        <v>448</v>
      </c>
      <c r="B93" s="9" t="s">
        <v>2</v>
      </c>
      <c r="C93" s="28">
        <v>0</v>
      </c>
      <c r="D93" s="11">
        <v>0</v>
      </c>
      <c r="E93" s="12">
        <v>0</v>
      </c>
      <c r="F93" s="7">
        <v>0</v>
      </c>
      <c r="G93" s="13">
        <v>63.6</v>
      </c>
      <c r="H93" s="13">
        <f t="shared" si="4"/>
        <v>0</v>
      </c>
      <c r="I93" s="59"/>
      <c r="J93" s="59"/>
      <c r="K93" s="59"/>
      <c r="L93" s="59"/>
    </row>
    <row r="94" spans="1:12">
      <c r="A94" s="10" t="s">
        <v>449</v>
      </c>
      <c r="B94" s="9" t="s">
        <v>2</v>
      </c>
      <c r="C94" s="28">
        <v>2000</v>
      </c>
      <c r="D94" s="11">
        <v>0</v>
      </c>
      <c r="E94" s="12">
        <v>0</v>
      </c>
      <c r="F94" s="7">
        <f t="shared" ref="F94:F104" si="6">SUM(C95+D95-E94)</f>
        <v>0</v>
      </c>
      <c r="G94" s="13">
        <v>63.6</v>
      </c>
      <c r="H94" s="13">
        <f t="shared" si="4"/>
        <v>0</v>
      </c>
      <c r="I94" s="59"/>
      <c r="J94" s="59"/>
      <c r="K94" s="59"/>
      <c r="L94" s="59"/>
    </row>
    <row r="95" spans="1:12">
      <c r="A95" s="14" t="s">
        <v>106</v>
      </c>
      <c r="B95" s="9" t="s">
        <v>2</v>
      </c>
      <c r="C95" s="28">
        <v>0</v>
      </c>
      <c r="D95" s="11">
        <v>0</v>
      </c>
      <c r="E95" s="12">
        <v>100</v>
      </c>
      <c r="F95" s="7">
        <v>100</v>
      </c>
      <c r="G95" s="13">
        <v>17.93</v>
      </c>
      <c r="H95" s="13">
        <f t="shared" si="4"/>
        <v>0</v>
      </c>
      <c r="I95" s="59"/>
      <c r="J95" s="59"/>
      <c r="K95" s="59"/>
      <c r="L95" s="59"/>
    </row>
    <row r="96" spans="1:12">
      <c r="A96" s="14" t="s">
        <v>107</v>
      </c>
      <c r="B96" s="9" t="s">
        <v>2</v>
      </c>
      <c r="C96" s="28">
        <v>0</v>
      </c>
      <c r="D96" s="11">
        <v>0</v>
      </c>
      <c r="E96" s="12">
        <v>0</v>
      </c>
      <c r="F96" s="7">
        <f t="shared" si="6"/>
        <v>0</v>
      </c>
      <c r="G96" s="13">
        <v>17.93</v>
      </c>
      <c r="H96" s="13">
        <f t="shared" si="4"/>
        <v>1793</v>
      </c>
      <c r="I96" s="59"/>
      <c r="J96" s="59"/>
      <c r="K96" s="59"/>
      <c r="L96" s="59"/>
    </row>
    <row r="97" spans="1:12">
      <c r="A97" s="14" t="s">
        <v>108</v>
      </c>
      <c r="B97" s="9" t="s">
        <v>2</v>
      </c>
      <c r="C97" s="28">
        <v>0</v>
      </c>
      <c r="D97" s="11">
        <v>0</v>
      </c>
      <c r="E97" s="12">
        <v>50</v>
      </c>
      <c r="F97" s="7">
        <v>50</v>
      </c>
      <c r="G97" s="13">
        <v>17.93</v>
      </c>
      <c r="H97" s="13">
        <f t="shared" si="4"/>
        <v>0</v>
      </c>
      <c r="I97" s="59"/>
      <c r="J97" s="59"/>
      <c r="K97" s="59"/>
      <c r="L97" s="59"/>
    </row>
    <row r="98" spans="1:12">
      <c r="A98" s="14" t="s">
        <v>109</v>
      </c>
      <c r="B98" s="9" t="s">
        <v>2</v>
      </c>
      <c r="C98" s="28">
        <v>0</v>
      </c>
      <c r="D98" s="11">
        <v>0</v>
      </c>
      <c r="E98" s="12">
        <v>0</v>
      </c>
      <c r="F98" s="7">
        <f t="shared" si="6"/>
        <v>0</v>
      </c>
      <c r="G98" s="13">
        <v>17.93</v>
      </c>
      <c r="H98" s="13">
        <f t="shared" si="4"/>
        <v>896.5</v>
      </c>
      <c r="I98" s="59"/>
      <c r="J98" s="59"/>
      <c r="K98" s="59"/>
      <c r="L98" s="59"/>
    </row>
    <row r="99" spans="1:12">
      <c r="A99" s="7" t="s">
        <v>524</v>
      </c>
      <c r="B99" s="9" t="s">
        <v>418</v>
      </c>
      <c r="C99" s="28">
        <v>0</v>
      </c>
      <c r="D99" s="11">
        <v>0</v>
      </c>
      <c r="E99" s="12">
        <v>0</v>
      </c>
      <c r="F99" s="7">
        <f t="shared" si="6"/>
        <v>0</v>
      </c>
      <c r="G99" s="13">
        <v>3.3</v>
      </c>
      <c r="H99" s="13">
        <f t="shared" si="4"/>
        <v>0</v>
      </c>
      <c r="I99" s="59"/>
      <c r="J99" s="59"/>
      <c r="K99" s="59"/>
      <c r="L99" s="59"/>
    </row>
    <row r="100" spans="1:12">
      <c r="A100" s="7" t="s">
        <v>405</v>
      </c>
      <c r="B100" s="9" t="s">
        <v>386</v>
      </c>
      <c r="C100" s="28">
        <v>0</v>
      </c>
      <c r="D100" s="11">
        <v>0</v>
      </c>
      <c r="E100" s="12">
        <v>0</v>
      </c>
      <c r="F100" s="7">
        <f t="shared" si="6"/>
        <v>40</v>
      </c>
      <c r="G100" s="13">
        <v>1.84</v>
      </c>
      <c r="H100" s="13">
        <f t="shared" si="4"/>
        <v>0</v>
      </c>
      <c r="I100" s="59"/>
      <c r="J100" s="59"/>
      <c r="K100" s="59"/>
      <c r="L100" s="59"/>
    </row>
    <row r="101" spans="1:12">
      <c r="A101" s="7" t="s">
        <v>25</v>
      </c>
      <c r="B101" s="9" t="s">
        <v>71</v>
      </c>
      <c r="C101" s="28">
        <v>40</v>
      </c>
      <c r="D101" s="11">
        <v>0</v>
      </c>
      <c r="E101" s="12">
        <v>0</v>
      </c>
      <c r="F101" s="7">
        <f t="shared" si="6"/>
        <v>0</v>
      </c>
      <c r="G101" s="13">
        <v>297</v>
      </c>
      <c r="H101" s="13">
        <f t="shared" ref="H101:H115" si="7">F100*G101</f>
        <v>11880</v>
      </c>
      <c r="I101" s="59"/>
      <c r="J101" s="59"/>
      <c r="K101" s="59"/>
      <c r="L101" s="59"/>
    </row>
    <row r="102" spans="1:12">
      <c r="A102" s="7" t="s">
        <v>281</v>
      </c>
      <c r="B102" s="9" t="s">
        <v>2</v>
      </c>
      <c r="C102" s="28">
        <v>0</v>
      </c>
      <c r="D102" s="11">
        <v>0</v>
      </c>
      <c r="E102" s="12">
        <v>90</v>
      </c>
      <c r="F102" s="7">
        <f t="shared" si="6"/>
        <v>160</v>
      </c>
      <c r="G102" s="13">
        <v>20</v>
      </c>
      <c r="H102" s="13">
        <f t="shared" si="7"/>
        <v>0</v>
      </c>
      <c r="I102" s="59"/>
      <c r="J102" s="59"/>
      <c r="K102" s="59"/>
      <c r="L102" s="59"/>
    </row>
    <row r="103" spans="1:12">
      <c r="A103" s="7" t="s">
        <v>26</v>
      </c>
      <c r="B103" s="9" t="s">
        <v>71</v>
      </c>
      <c r="C103" s="28">
        <v>250</v>
      </c>
      <c r="D103" s="11">
        <v>0</v>
      </c>
      <c r="E103" s="12">
        <v>0</v>
      </c>
      <c r="F103" s="7">
        <f t="shared" si="6"/>
        <v>650</v>
      </c>
      <c r="G103" s="13">
        <v>0</v>
      </c>
      <c r="H103" s="13">
        <f t="shared" si="7"/>
        <v>0</v>
      </c>
      <c r="I103" s="59"/>
      <c r="J103" s="59"/>
      <c r="K103" s="59"/>
      <c r="L103" s="59"/>
    </row>
    <row r="104" spans="1:12">
      <c r="A104" s="7" t="s">
        <v>27</v>
      </c>
      <c r="B104" s="9" t="s">
        <v>71</v>
      </c>
      <c r="C104" s="28">
        <v>600</v>
      </c>
      <c r="D104" s="11">
        <v>50</v>
      </c>
      <c r="E104" s="12">
        <v>0</v>
      </c>
      <c r="F104" s="7">
        <f t="shared" si="6"/>
        <v>8</v>
      </c>
      <c r="G104" s="13">
        <v>12.1</v>
      </c>
      <c r="H104" s="13">
        <f t="shared" si="7"/>
        <v>7865</v>
      </c>
      <c r="I104" s="59"/>
      <c r="J104" s="59"/>
      <c r="K104" s="59"/>
      <c r="L104" s="59"/>
    </row>
    <row r="105" spans="1:12">
      <c r="A105" s="7" t="s">
        <v>239</v>
      </c>
      <c r="B105" s="9" t="s">
        <v>2</v>
      </c>
      <c r="C105" s="28">
        <v>8</v>
      </c>
      <c r="D105" s="11">
        <v>0</v>
      </c>
      <c r="E105" s="12">
        <v>563</v>
      </c>
      <c r="F105" s="7">
        <v>405</v>
      </c>
      <c r="G105" s="13">
        <v>15.58</v>
      </c>
      <c r="H105" s="13">
        <f t="shared" si="7"/>
        <v>124.64</v>
      </c>
      <c r="I105" s="59"/>
      <c r="J105" s="59"/>
      <c r="K105" s="59"/>
      <c r="L105" s="59"/>
    </row>
    <row r="106" spans="1:12">
      <c r="A106" s="7" t="s">
        <v>464</v>
      </c>
      <c r="B106" s="9" t="s">
        <v>2</v>
      </c>
      <c r="C106" s="28">
        <v>161</v>
      </c>
      <c r="D106" s="11">
        <v>0</v>
      </c>
      <c r="E106" s="12">
        <v>0</v>
      </c>
      <c r="F106" s="7">
        <f t="shared" ref="F106:F111" si="8">SUM(C107+D107-E106)</f>
        <v>0</v>
      </c>
      <c r="G106" s="13">
        <v>483.15</v>
      </c>
      <c r="H106" s="13">
        <f t="shared" si="7"/>
        <v>195675.75</v>
      </c>
      <c r="I106" s="59"/>
      <c r="J106" s="59"/>
      <c r="K106" s="59"/>
      <c r="L106" s="59"/>
    </row>
    <row r="107" spans="1:12">
      <c r="A107" s="7" t="s">
        <v>86</v>
      </c>
      <c r="B107" s="9" t="s">
        <v>87</v>
      </c>
      <c r="C107" s="28">
        <v>0</v>
      </c>
      <c r="D107" s="11">
        <v>0</v>
      </c>
      <c r="E107" s="12">
        <v>141</v>
      </c>
      <c r="F107" s="7">
        <v>54</v>
      </c>
      <c r="G107" s="13">
        <v>132.33000000000001</v>
      </c>
      <c r="H107" s="13">
        <f t="shared" si="7"/>
        <v>0</v>
      </c>
      <c r="I107" s="59"/>
      <c r="J107" s="59"/>
      <c r="K107" s="59"/>
      <c r="L107" s="59"/>
    </row>
    <row r="108" spans="1:12">
      <c r="A108" s="7" t="s">
        <v>406</v>
      </c>
      <c r="B108" s="9" t="s">
        <v>582</v>
      </c>
      <c r="C108" s="28">
        <v>87</v>
      </c>
      <c r="D108" s="11">
        <v>0</v>
      </c>
      <c r="E108" s="12">
        <v>0</v>
      </c>
      <c r="F108" s="7">
        <f t="shared" si="8"/>
        <v>10</v>
      </c>
      <c r="G108" s="13">
        <v>13.88</v>
      </c>
      <c r="H108" s="13">
        <f t="shared" si="7"/>
        <v>749.5200000000001</v>
      </c>
      <c r="I108" s="59"/>
      <c r="J108" s="59"/>
      <c r="K108" s="59"/>
      <c r="L108" s="59"/>
    </row>
    <row r="109" spans="1:12">
      <c r="A109" s="7" t="s">
        <v>28</v>
      </c>
      <c r="B109" s="9" t="s">
        <v>478</v>
      </c>
      <c r="C109" s="28">
        <v>0</v>
      </c>
      <c r="D109" s="11">
        <v>10</v>
      </c>
      <c r="E109" s="12">
        <v>87</v>
      </c>
      <c r="F109" s="7">
        <f t="shared" si="8"/>
        <v>2013</v>
      </c>
      <c r="G109" s="13">
        <v>13.68</v>
      </c>
      <c r="H109" s="13">
        <f t="shared" si="7"/>
        <v>136.80000000000001</v>
      </c>
      <c r="I109" s="59"/>
      <c r="J109" s="59"/>
      <c r="K109" s="59"/>
      <c r="L109" s="59"/>
    </row>
    <row r="110" spans="1:12">
      <c r="A110" s="7" t="s">
        <v>119</v>
      </c>
      <c r="B110" s="9" t="s">
        <v>120</v>
      </c>
      <c r="C110" s="28">
        <v>2100</v>
      </c>
      <c r="D110" s="11">
        <v>0</v>
      </c>
      <c r="E110" s="12">
        <v>30</v>
      </c>
      <c r="F110" s="7">
        <v>23</v>
      </c>
      <c r="G110" s="13">
        <v>415</v>
      </c>
      <c r="H110" s="13">
        <f t="shared" si="7"/>
        <v>835395</v>
      </c>
      <c r="I110" s="59"/>
      <c r="J110" s="59"/>
      <c r="K110" s="59"/>
      <c r="L110" s="59"/>
    </row>
    <row r="111" spans="1:12">
      <c r="A111" s="7" t="s">
        <v>228</v>
      </c>
      <c r="B111" s="9" t="s">
        <v>238</v>
      </c>
      <c r="C111" s="28">
        <v>7</v>
      </c>
      <c r="D111" s="11">
        <v>0</v>
      </c>
      <c r="E111" s="12">
        <v>21</v>
      </c>
      <c r="F111" s="7">
        <f t="shared" si="8"/>
        <v>9</v>
      </c>
      <c r="G111" s="13">
        <v>2.11</v>
      </c>
      <c r="H111" s="13">
        <f t="shared" si="7"/>
        <v>48.529999999999994</v>
      </c>
      <c r="I111" s="59"/>
      <c r="J111" s="59"/>
      <c r="K111" s="59"/>
      <c r="L111" s="59"/>
    </row>
    <row r="112" spans="1:12">
      <c r="A112" s="7" t="s">
        <v>175</v>
      </c>
      <c r="B112" s="9" t="s">
        <v>238</v>
      </c>
      <c r="C112" s="28">
        <v>30</v>
      </c>
      <c r="D112" s="11">
        <v>0</v>
      </c>
      <c r="E112" s="12">
        <v>7</v>
      </c>
      <c r="F112" s="7">
        <f>C113+D113-E112</f>
        <v>93</v>
      </c>
      <c r="G112" s="13">
        <v>136.4</v>
      </c>
      <c r="H112" s="13">
        <f t="shared" si="7"/>
        <v>1227.6000000000001</v>
      </c>
      <c r="I112" s="59"/>
      <c r="J112" s="59"/>
      <c r="K112" s="59"/>
      <c r="L112" s="59"/>
    </row>
    <row r="113" spans="1:12">
      <c r="A113" s="7" t="s">
        <v>182</v>
      </c>
      <c r="B113" s="9" t="s">
        <v>280</v>
      </c>
      <c r="C113" s="28">
        <v>0</v>
      </c>
      <c r="D113" s="11">
        <v>100</v>
      </c>
      <c r="E113" s="12">
        <v>50</v>
      </c>
      <c r="F113" s="7">
        <v>50</v>
      </c>
      <c r="G113" s="13">
        <v>15.21</v>
      </c>
      <c r="H113" s="13">
        <f t="shared" si="7"/>
        <v>1414.53</v>
      </c>
      <c r="I113" s="59"/>
      <c r="J113" s="59"/>
      <c r="K113" s="59"/>
      <c r="L113" s="59"/>
    </row>
    <row r="114" spans="1:12">
      <c r="A114" s="7" t="s">
        <v>187</v>
      </c>
      <c r="B114" s="9" t="s">
        <v>2</v>
      </c>
      <c r="C114" s="28">
        <v>0</v>
      </c>
      <c r="D114" s="11">
        <v>0</v>
      </c>
      <c r="E114" s="12">
        <v>0</v>
      </c>
      <c r="F114" s="7">
        <v>0</v>
      </c>
      <c r="G114" s="13">
        <v>3841</v>
      </c>
      <c r="H114" s="13">
        <f t="shared" si="7"/>
        <v>192050</v>
      </c>
      <c r="I114" s="59"/>
      <c r="J114" s="59"/>
      <c r="K114" s="59"/>
      <c r="L114" s="59"/>
    </row>
    <row r="115" spans="1:12">
      <c r="A115" s="7" t="s">
        <v>404</v>
      </c>
      <c r="B115" s="9" t="s">
        <v>386</v>
      </c>
      <c r="C115" s="28">
        <v>200</v>
      </c>
      <c r="D115" s="11">
        <v>0</v>
      </c>
      <c r="E115" s="12">
        <v>0</v>
      </c>
      <c r="F115" s="7">
        <f t="shared" ref="F115:F122" si="9">SUM(C116+D116-E115)</f>
        <v>0</v>
      </c>
      <c r="G115" s="13">
        <v>1.21</v>
      </c>
      <c r="H115" s="13">
        <f t="shared" si="7"/>
        <v>0</v>
      </c>
      <c r="I115" s="59"/>
      <c r="J115" s="59"/>
      <c r="K115" s="59"/>
      <c r="L115" s="59"/>
    </row>
    <row r="116" spans="1:12">
      <c r="A116" s="7" t="s">
        <v>516</v>
      </c>
      <c r="B116" s="9" t="s">
        <v>120</v>
      </c>
      <c r="C116" s="28">
        <v>0</v>
      </c>
      <c r="D116" s="11">
        <v>0</v>
      </c>
      <c r="E116" s="12">
        <v>200</v>
      </c>
      <c r="F116" s="7">
        <f t="shared" si="9"/>
        <v>-200</v>
      </c>
      <c r="G116" s="13">
        <v>10.89</v>
      </c>
      <c r="H116" s="13">
        <v>2178.4</v>
      </c>
      <c r="I116" s="59"/>
      <c r="J116" s="59"/>
      <c r="K116" s="59"/>
      <c r="L116" s="59"/>
    </row>
    <row r="117" spans="1:12">
      <c r="A117" s="7" t="s">
        <v>365</v>
      </c>
      <c r="B117" s="9" t="s">
        <v>2</v>
      </c>
      <c r="C117" s="28">
        <v>0</v>
      </c>
      <c r="D117" s="11">
        <v>0</v>
      </c>
      <c r="E117" s="12">
        <v>0</v>
      </c>
      <c r="F117" s="7">
        <f t="shared" si="9"/>
        <v>0</v>
      </c>
      <c r="G117" s="13">
        <v>48</v>
      </c>
      <c r="H117" s="13">
        <v>0</v>
      </c>
      <c r="I117" s="59"/>
      <c r="J117" s="59"/>
      <c r="K117" s="59"/>
      <c r="L117" s="59"/>
    </row>
    <row r="118" spans="1:12">
      <c r="A118" s="7" t="s">
        <v>312</v>
      </c>
      <c r="B118" s="9" t="s">
        <v>2</v>
      </c>
      <c r="C118" s="28">
        <v>0</v>
      </c>
      <c r="D118" s="11">
        <v>0</v>
      </c>
      <c r="E118" s="12">
        <v>0</v>
      </c>
      <c r="F118" s="7">
        <f t="shared" si="9"/>
        <v>730</v>
      </c>
      <c r="G118" s="13">
        <v>57.5</v>
      </c>
      <c r="H118" s="13">
        <f t="shared" ref="H118:H148" si="10">F117*G118</f>
        <v>0</v>
      </c>
      <c r="I118" s="59"/>
      <c r="J118" s="59"/>
      <c r="K118" s="59"/>
      <c r="L118" s="59"/>
    </row>
    <row r="119" spans="1:12">
      <c r="A119" s="7" t="s">
        <v>279</v>
      </c>
      <c r="B119" s="9" t="s">
        <v>276</v>
      </c>
      <c r="C119" s="28">
        <v>730</v>
      </c>
      <c r="D119" s="11">
        <v>0</v>
      </c>
      <c r="E119" s="12">
        <v>0</v>
      </c>
      <c r="F119" s="7">
        <f t="shared" si="9"/>
        <v>41</v>
      </c>
      <c r="G119" s="13">
        <v>15</v>
      </c>
      <c r="H119" s="13">
        <f t="shared" si="10"/>
        <v>10950</v>
      </c>
      <c r="I119" s="59"/>
      <c r="J119" s="59"/>
      <c r="K119" s="59"/>
      <c r="L119" s="59"/>
    </row>
    <row r="120" spans="1:12">
      <c r="A120" s="7" t="s">
        <v>29</v>
      </c>
      <c r="B120" s="9" t="s">
        <v>310</v>
      </c>
      <c r="C120" s="28">
        <v>41</v>
      </c>
      <c r="D120" s="11">
        <v>0</v>
      </c>
      <c r="E120" s="12">
        <v>631</v>
      </c>
      <c r="F120" s="7">
        <v>626</v>
      </c>
      <c r="G120" s="13">
        <v>53.2</v>
      </c>
      <c r="H120" s="13">
        <f t="shared" si="10"/>
        <v>2181.2000000000003</v>
      </c>
      <c r="I120" s="59"/>
      <c r="J120" s="59"/>
      <c r="K120" s="59"/>
      <c r="L120" s="59"/>
    </row>
    <row r="121" spans="1:12">
      <c r="A121" s="7" t="s">
        <v>57</v>
      </c>
      <c r="B121" s="9" t="s">
        <v>505</v>
      </c>
      <c r="C121" s="28">
        <v>5</v>
      </c>
      <c r="D121" s="11">
        <v>0</v>
      </c>
      <c r="E121" s="12">
        <v>23</v>
      </c>
      <c r="F121" s="7">
        <f t="shared" si="9"/>
        <v>327</v>
      </c>
      <c r="G121" s="13">
        <v>27.25</v>
      </c>
      <c r="H121" s="13">
        <f t="shared" si="10"/>
        <v>17058.5</v>
      </c>
      <c r="I121" s="59"/>
      <c r="J121" s="59"/>
      <c r="K121" s="59"/>
      <c r="L121" s="59"/>
    </row>
    <row r="122" spans="1:12">
      <c r="A122" s="7" t="s">
        <v>90</v>
      </c>
      <c r="B122" s="9" t="s">
        <v>198</v>
      </c>
      <c r="C122" s="28">
        <v>350</v>
      </c>
      <c r="D122" s="11">
        <v>0</v>
      </c>
      <c r="E122" s="12">
        <v>5</v>
      </c>
      <c r="F122" s="7">
        <f t="shared" si="9"/>
        <v>-5</v>
      </c>
      <c r="G122" s="13">
        <v>500</v>
      </c>
      <c r="H122" s="13">
        <f t="shared" si="10"/>
        <v>163500</v>
      </c>
      <c r="I122" s="59"/>
      <c r="J122" s="59"/>
      <c r="K122" s="59"/>
      <c r="L122" s="59"/>
    </row>
    <row r="123" spans="1:12">
      <c r="A123" s="7" t="s">
        <v>30</v>
      </c>
      <c r="B123" s="9" t="s">
        <v>71</v>
      </c>
      <c r="C123" s="28">
        <v>0</v>
      </c>
      <c r="D123" s="11">
        <v>0</v>
      </c>
      <c r="E123" s="12">
        <v>248</v>
      </c>
      <c r="F123" s="7">
        <v>228</v>
      </c>
      <c r="G123" s="13">
        <v>12.93</v>
      </c>
      <c r="H123" s="13">
        <v>0</v>
      </c>
      <c r="I123" s="59"/>
      <c r="J123" s="59"/>
      <c r="K123" s="59"/>
      <c r="L123" s="59"/>
    </row>
    <row r="124" spans="1:12">
      <c r="A124" s="7" t="s">
        <v>230</v>
      </c>
      <c r="B124" s="9" t="s">
        <v>275</v>
      </c>
      <c r="C124" s="28">
        <v>0</v>
      </c>
      <c r="D124" s="11">
        <v>20</v>
      </c>
      <c r="E124" s="12">
        <v>33</v>
      </c>
      <c r="F124" s="7">
        <v>0</v>
      </c>
      <c r="G124" s="13">
        <v>18.78</v>
      </c>
      <c r="H124" s="13">
        <f t="shared" si="10"/>
        <v>4281.84</v>
      </c>
      <c r="I124" s="59"/>
      <c r="J124" s="59"/>
      <c r="K124" s="59"/>
      <c r="L124" s="59"/>
    </row>
    <row r="125" spans="1:12">
      <c r="A125" s="7" t="s">
        <v>104</v>
      </c>
      <c r="B125" s="9" t="s">
        <v>81</v>
      </c>
      <c r="C125" s="28">
        <v>300</v>
      </c>
      <c r="D125" s="11">
        <v>400</v>
      </c>
      <c r="E125" s="12">
        <v>600</v>
      </c>
      <c r="F125" s="7">
        <f t="shared" ref="F125:F131" si="11">SUM(C126+D126-E125)</f>
        <v>100</v>
      </c>
      <c r="G125" s="13">
        <v>3</v>
      </c>
      <c r="H125" s="13">
        <v>0</v>
      </c>
      <c r="I125" s="59"/>
      <c r="J125" s="59"/>
      <c r="K125" s="59"/>
      <c r="L125" s="59"/>
    </row>
    <row r="126" spans="1:12">
      <c r="A126" s="7" t="s">
        <v>183</v>
      </c>
      <c r="B126" s="9" t="s">
        <v>240</v>
      </c>
      <c r="C126" s="28">
        <v>700</v>
      </c>
      <c r="D126" s="11">
        <v>0</v>
      </c>
      <c r="E126" s="12">
        <v>640</v>
      </c>
      <c r="F126" s="7">
        <v>290</v>
      </c>
      <c r="G126" s="13">
        <v>14.19</v>
      </c>
      <c r="H126" s="13">
        <f t="shared" si="10"/>
        <v>1419</v>
      </c>
      <c r="I126" s="59"/>
      <c r="J126" s="59"/>
      <c r="K126" s="59"/>
      <c r="L126" s="59"/>
    </row>
    <row r="127" spans="1:12">
      <c r="A127" s="7" t="s">
        <v>597</v>
      </c>
      <c r="B127" s="9" t="s">
        <v>178</v>
      </c>
      <c r="C127" s="28">
        <v>350</v>
      </c>
      <c r="D127" s="11">
        <v>0</v>
      </c>
      <c r="E127" s="12">
        <v>200</v>
      </c>
      <c r="F127" s="7">
        <v>200</v>
      </c>
      <c r="G127" s="13">
        <v>7.67</v>
      </c>
      <c r="H127" s="13">
        <f t="shared" si="10"/>
        <v>2224.3000000000002</v>
      </c>
      <c r="I127" s="59"/>
      <c r="J127" s="59"/>
      <c r="K127" s="59"/>
      <c r="L127" s="59"/>
    </row>
    <row r="128" spans="1:12">
      <c r="A128" s="7" t="s">
        <v>241</v>
      </c>
      <c r="B128" s="9" t="s">
        <v>184</v>
      </c>
      <c r="C128" s="28">
        <v>0</v>
      </c>
      <c r="D128" s="11">
        <v>0</v>
      </c>
      <c r="E128" s="12">
        <v>0</v>
      </c>
      <c r="F128" s="7">
        <f t="shared" si="11"/>
        <v>0</v>
      </c>
      <c r="G128" s="13">
        <v>7.87</v>
      </c>
      <c r="H128" s="13">
        <f t="shared" si="10"/>
        <v>1574</v>
      </c>
      <c r="I128" s="59"/>
      <c r="J128" s="59"/>
      <c r="K128" s="59"/>
      <c r="L128" s="59"/>
    </row>
    <row r="129" spans="1:12">
      <c r="A129" s="7" t="s">
        <v>426</v>
      </c>
      <c r="B129" s="9" t="s">
        <v>410</v>
      </c>
      <c r="C129" s="28">
        <v>0</v>
      </c>
      <c r="D129" s="11">
        <v>0</v>
      </c>
      <c r="E129" s="12">
        <v>0</v>
      </c>
      <c r="F129" s="7">
        <f t="shared" si="11"/>
        <v>1050</v>
      </c>
      <c r="G129" s="13">
        <v>11</v>
      </c>
      <c r="H129" s="13">
        <f t="shared" si="10"/>
        <v>0</v>
      </c>
      <c r="I129" s="59"/>
      <c r="J129" s="59"/>
      <c r="K129" s="59"/>
      <c r="L129" s="59"/>
    </row>
    <row r="130" spans="1:12">
      <c r="A130" s="7" t="s">
        <v>446</v>
      </c>
      <c r="B130" s="9" t="s">
        <v>445</v>
      </c>
      <c r="C130" s="28">
        <v>1050</v>
      </c>
      <c r="D130" s="11">
        <v>0</v>
      </c>
      <c r="E130" s="12">
        <v>0</v>
      </c>
      <c r="F130" s="7">
        <f t="shared" si="11"/>
        <v>0</v>
      </c>
      <c r="G130" s="13">
        <v>1.49</v>
      </c>
      <c r="H130" s="13">
        <f t="shared" si="10"/>
        <v>1564.5</v>
      </c>
      <c r="I130" s="59"/>
      <c r="J130" s="59"/>
      <c r="K130" s="59"/>
      <c r="L130" s="59"/>
    </row>
    <row r="131" spans="1:12">
      <c r="A131" s="7" t="s">
        <v>212</v>
      </c>
      <c r="B131" s="9" t="s">
        <v>102</v>
      </c>
      <c r="C131" s="28">
        <v>0</v>
      </c>
      <c r="D131" s="11">
        <v>0</v>
      </c>
      <c r="E131" s="12">
        <v>0</v>
      </c>
      <c r="F131" s="7">
        <f t="shared" si="11"/>
        <v>0</v>
      </c>
      <c r="G131" s="13">
        <v>0.12</v>
      </c>
      <c r="H131" s="13">
        <f t="shared" si="10"/>
        <v>0</v>
      </c>
      <c r="I131" s="59"/>
      <c r="J131" s="59"/>
      <c r="K131" s="59"/>
      <c r="L131" s="59"/>
    </row>
    <row r="132" spans="1:12">
      <c r="A132" s="7" t="s">
        <v>31</v>
      </c>
      <c r="B132" s="9" t="s">
        <v>81</v>
      </c>
      <c r="C132" s="28">
        <v>0</v>
      </c>
      <c r="D132" s="11">
        <v>0</v>
      </c>
      <c r="E132" s="12">
        <v>50</v>
      </c>
      <c r="F132" s="7">
        <f>C133+D133-E132</f>
        <v>50</v>
      </c>
      <c r="G132" s="13">
        <v>0</v>
      </c>
      <c r="H132" s="13">
        <f t="shared" si="10"/>
        <v>0</v>
      </c>
      <c r="I132" s="59"/>
      <c r="J132" s="59"/>
      <c r="K132" s="59"/>
      <c r="L132" s="59"/>
    </row>
    <row r="133" spans="1:12">
      <c r="A133" s="7" t="s">
        <v>32</v>
      </c>
      <c r="B133" s="9" t="s">
        <v>81</v>
      </c>
      <c r="C133" s="28">
        <v>100</v>
      </c>
      <c r="D133" s="11">
        <v>0</v>
      </c>
      <c r="E133" s="12">
        <v>150</v>
      </c>
      <c r="F133" s="7">
        <v>0</v>
      </c>
      <c r="G133" s="13">
        <v>32</v>
      </c>
      <c r="H133" s="13">
        <f t="shared" si="10"/>
        <v>1600</v>
      </c>
      <c r="I133" s="59"/>
      <c r="J133" s="59"/>
      <c r="K133" s="59"/>
      <c r="L133" s="59"/>
    </row>
    <row r="134" spans="1:12">
      <c r="A134" s="7" t="s">
        <v>387</v>
      </c>
      <c r="B134" s="9" t="s">
        <v>388</v>
      </c>
      <c r="C134" s="28">
        <v>0</v>
      </c>
      <c r="D134" s="11">
        <v>0</v>
      </c>
      <c r="E134" s="12">
        <v>0</v>
      </c>
      <c r="F134" s="7">
        <f>SUM(C135+D135-E134)</f>
        <v>700</v>
      </c>
      <c r="G134" s="13">
        <v>6.77</v>
      </c>
      <c r="H134" s="13">
        <f t="shared" si="10"/>
        <v>0</v>
      </c>
      <c r="I134" s="59"/>
      <c r="J134" s="59"/>
      <c r="K134" s="59"/>
      <c r="L134" s="59"/>
    </row>
    <row r="135" spans="1:12">
      <c r="A135" s="7" t="s">
        <v>328</v>
      </c>
      <c r="B135" s="9" t="s">
        <v>144</v>
      </c>
      <c r="C135" s="28">
        <v>700</v>
      </c>
      <c r="D135" s="11">
        <v>0</v>
      </c>
      <c r="E135" s="12">
        <v>700</v>
      </c>
      <c r="F135" s="7">
        <f>C136+D136-E135</f>
        <v>654</v>
      </c>
      <c r="G135" s="13">
        <v>8.33</v>
      </c>
      <c r="H135" s="13">
        <f t="shared" si="10"/>
        <v>5831</v>
      </c>
      <c r="I135" s="59"/>
      <c r="J135" s="59"/>
      <c r="K135" s="59"/>
      <c r="L135" s="59"/>
    </row>
    <row r="136" spans="1:12">
      <c r="A136" s="7" t="s">
        <v>33</v>
      </c>
      <c r="B136" s="9" t="s">
        <v>81</v>
      </c>
      <c r="C136" s="28">
        <v>854</v>
      </c>
      <c r="D136" s="11">
        <v>500</v>
      </c>
      <c r="E136" s="12">
        <v>800</v>
      </c>
      <c r="F136" s="7">
        <v>300</v>
      </c>
      <c r="G136" s="13">
        <v>5.2</v>
      </c>
      <c r="H136" s="13">
        <f t="shared" si="10"/>
        <v>3400.8</v>
      </c>
      <c r="I136" s="59"/>
      <c r="J136" s="59"/>
      <c r="K136" s="59"/>
      <c r="L136" s="59"/>
    </row>
    <row r="137" spans="1:12">
      <c r="A137" s="7" t="s">
        <v>132</v>
      </c>
      <c r="B137" s="9" t="s">
        <v>276</v>
      </c>
      <c r="C137" s="28">
        <v>500</v>
      </c>
      <c r="D137" s="11">
        <v>0</v>
      </c>
      <c r="E137" s="12">
        <v>0</v>
      </c>
      <c r="F137" s="7">
        <f>SUM(C139+D139-E137)</f>
        <v>124</v>
      </c>
      <c r="G137" s="13">
        <v>16.8</v>
      </c>
      <c r="H137" s="13">
        <f t="shared" si="10"/>
        <v>5040</v>
      </c>
      <c r="I137" s="59"/>
      <c r="J137" s="59"/>
      <c r="K137" s="59"/>
      <c r="L137" s="59"/>
    </row>
    <row r="138" spans="1:12" s="70" customFormat="1">
      <c r="A138" s="7" t="s">
        <v>600</v>
      </c>
      <c r="B138" s="9" t="s">
        <v>240</v>
      </c>
      <c r="C138" s="28">
        <v>0</v>
      </c>
      <c r="D138" s="11">
        <v>50</v>
      </c>
      <c r="E138" s="12">
        <v>0</v>
      </c>
      <c r="F138" s="7">
        <v>0</v>
      </c>
      <c r="G138" s="13">
        <v>86.35</v>
      </c>
      <c r="H138" s="13">
        <v>0</v>
      </c>
    </row>
    <row r="139" spans="1:12">
      <c r="A139" s="7" t="s">
        <v>417</v>
      </c>
      <c r="B139" s="9" t="s">
        <v>178</v>
      </c>
      <c r="C139" s="28">
        <v>74</v>
      </c>
      <c r="D139" s="11">
        <v>50</v>
      </c>
      <c r="E139" s="12">
        <v>64</v>
      </c>
      <c r="F139" s="7">
        <f t="shared" ref="F139:F158" si="12">SUM(C140+D140-E139)</f>
        <v>76</v>
      </c>
      <c r="G139" s="13">
        <v>13.7</v>
      </c>
      <c r="H139" s="13">
        <f>F137*G139</f>
        <v>1698.8</v>
      </c>
      <c r="I139" s="59"/>
      <c r="J139" s="59"/>
      <c r="K139" s="59"/>
      <c r="L139" s="59"/>
    </row>
    <row r="140" spans="1:12">
      <c r="A140" s="7" t="s">
        <v>363</v>
      </c>
      <c r="B140" s="9" t="s">
        <v>2</v>
      </c>
      <c r="C140" s="28">
        <v>140</v>
      </c>
      <c r="D140" s="11">
        <v>0</v>
      </c>
      <c r="E140" s="12">
        <v>0</v>
      </c>
      <c r="F140" s="7">
        <f t="shared" si="12"/>
        <v>15</v>
      </c>
      <c r="G140" s="13">
        <v>4100</v>
      </c>
      <c r="H140" s="13">
        <f t="shared" si="10"/>
        <v>311600</v>
      </c>
      <c r="I140" s="59"/>
      <c r="J140" s="59"/>
      <c r="K140" s="59"/>
      <c r="L140" s="59"/>
    </row>
    <row r="141" spans="1:12">
      <c r="A141" s="7" t="s">
        <v>316</v>
      </c>
      <c r="B141" s="9" t="s">
        <v>81</v>
      </c>
      <c r="C141" s="28">
        <v>15</v>
      </c>
      <c r="D141" s="11">
        <v>0</v>
      </c>
      <c r="E141" s="12">
        <v>0</v>
      </c>
      <c r="F141" s="7">
        <f t="shared" si="12"/>
        <v>3</v>
      </c>
      <c r="G141" s="13">
        <v>47.3</v>
      </c>
      <c r="H141" s="13">
        <f t="shared" si="10"/>
        <v>709.5</v>
      </c>
      <c r="I141" s="59"/>
      <c r="J141" s="59"/>
      <c r="K141" s="59"/>
      <c r="L141" s="59"/>
    </row>
    <row r="142" spans="1:12">
      <c r="A142" s="7" t="s">
        <v>553</v>
      </c>
      <c r="B142" s="9" t="s">
        <v>2</v>
      </c>
      <c r="C142" s="28">
        <v>3</v>
      </c>
      <c r="D142" s="11">
        <v>0</v>
      </c>
      <c r="E142" s="12">
        <v>1</v>
      </c>
      <c r="F142" s="7">
        <f t="shared" si="12"/>
        <v>13</v>
      </c>
      <c r="G142" s="13">
        <v>1286.5</v>
      </c>
      <c r="H142" s="13">
        <f t="shared" si="10"/>
        <v>3859.5</v>
      </c>
      <c r="I142" s="59"/>
      <c r="J142" s="59"/>
      <c r="K142" s="59"/>
      <c r="L142" s="59"/>
    </row>
    <row r="143" spans="1:12">
      <c r="A143" s="7" t="s">
        <v>361</v>
      </c>
      <c r="B143" s="9" t="s">
        <v>362</v>
      </c>
      <c r="C143" s="28">
        <v>14</v>
      </c>
      <c r="D143" s="11">
        <v>0</v>
      </c>
      <c r="E143" s="12">
        <v>14</v>
      </c>
      <c r="F143" s="7">
        <f t="shared" si="12"/>
        <v>486</v>
      </c>
      <c r="G143" s="13">
        <v>5.19</v>
      </c>
      <c r="H143" s="13">
        <f t="shared" si="10"/>
        <v>67.47</v>
      </c>
      <c r="I143" s="59"/>
      <c r="J143" s="59"/>
      <c r="K143" s="59"/>
      <c r="L143" s="59"/>
    </row>
    <row r="144" spans="1:12">
      <c r="A144" s="7" t="s">
        <v>34</v>
      </c>
      <c r="B144" s="9" t="s">
        <v>2</v>
      </c>
      <c r="C144" s="28">
        <v>500</v>
      </c>
      <c r="D144" s="11">
        <v>0</v>
      </c>
      <c r="E144" s="12">
        <v>475</v>
      </c>
      <c r="F144" s="7">
        <v>25</v>
      </c>
      <c r="G144" s="13">
        <v>35.200000000000003</v>
      </c>
      <c r="H144" s="13">
        <f t="shared" si="10"/>
        <v>17107.2</v>
      </c>
      <c r="I144" s="59"/>
      <c r="J144" s="59"/>
      <c r="K144" s="59"/>
      <c r="L144" s="59"/>
    </row>
    <row r="145" spans="1:12">
      <c r="A145" s="7" t="s">
        <v>35</v>
      </c>
      <c r="B145" s="9" t="s">
        <v>2</v>
      </c>
      <c r="C145" s="28">
        <v>42</v>
      </c>
      <c r="D145" s="11">
        <v>0</v>
      </c>
      <c r="E145" s="12">
        <v>0</v>
      </c>
      <c r="F145" s="7">
        <f t="shared" si="12"/>
        <v>79</v>
      </c>
      <c r="G145" s="13">
        <v>54.98</v>
      </c>
      <c r="H145" s="13">
        <f t="shared" si="10"/>
        <v>1374.5</v>
      </c>
      <c r="I145" s="59"/>
      <c r="J145" s="59"/>
      <c r="K145" s="59"/>
      <c r="L145" s="59"/>
    </row>
    <row r="146" spans="1:12">
      <c r="A146" s="7" t="s">
        <v>122</v>
      </c>
      <c r="B146" s="9" t="s">
        <v>329</v>
      </c>
      <c r="C146" s="28">
        <v>79</v>
      </c>
      <c r="D146" s="11">
        <v>0</v>
      </c>
      <c r="E146" s="12">
        <v>60</v>
      </c>
      <c r="F146" s="7">
        <v>60</v>
      </c>
      <c r="G146" s="13">
        <v>89.07</v>
      </c>
      <c r="H146" s="13">
        <f t="shared" si="10"/>
        <v>7036.53</v>
      </c>
      <c r="I146" s="59"/>
      <c r="J146" s="59"/>
      <c r="K146" s="59"/>
      <c r="L146" s="59"/>
    </row>
    <row r="147" spans="1:12">
      <c r="A147" s="7" t="s">
        <v>227</v>
      </c>
      <c r="B147" s="9" t="s">
        <v>2</v>
      </c>
      <c r="C147" s="28">
        <v>0</v>
      </c>
      <c r="D147" s="11">
        <v>0</v>
      </c>
      <c r="E147" s="12">
        <v>0</v>
      </c>
      <c r="F147" s="7">
        <f t="shared" si="12"/>
        <v>1</v>
      </c>
      <c r="G147" s="13">
        <v>4.9800000000000004</v>
      </c>
      <c r="H147" s="13">
        <f t="shared" si="10"/>
        <v>298.8</v>
      </c>
      <c r="I147" s="59"/>
      <c r="J147" s="59"/>
      <c r="K147" s="59"/>
      <c r="L147" s="59"/>
    </row>
    <row r="148" spans="1:12">
      <c r="A148" s="7" t="s">
        <v>100</v>
      </c>
      <c r="B148" s="9" t="s">
        <v>2</v>
      </c>
      <c r="C148" s="28">
        <v>1</v>
      </c>
      <c r="D148" s="11">
        <v>0</v>
      </c>
      <c r="E148" s="12">
        <v>0</v>
      </c>
      <c r="F148" s="7">
        <f>SUM(C151+D151-E148)</f>
        <v>6</v>
      </c>
      <c r="G148" s="13">
        <v>10.36</v>
      </c>
      <c r="H148" s="13">
        <f t="shared" si="10"/>
        <v>10.36</v>
      </c>
      <c r="I148" s="59"/>
      <c r="J148" s="59"/>
      <c r="K148" s="59"/>
      <c r="L148" s="59"/>
    </row>
    <row r="149" spans="1:12" s="69" customFormat="1">
      <c r="A149" s="2" t="s">
        <v>598</v>
      </c>
      <c r="B149" s="9" t="s">
        <v>178</v>
      </c>
      <c r="C149" s="28">
        <v>0</v>
      </c>
      <c r="D149" s="11">
        <v>15</v>
      </c>
      <c r="E149" s="12">
        <v>11</v>
      </c>
      <c r="F149" s="7">
        <v>0</v>
      </c>
      <c r="G149" s="13">
        <v>187.98</v>
      </c>
      <c r="H149" s="13">
        <v>0</v>
      </c>
    </row>
    <row r="150" spans="1:12" s="69" customFormat="1">
      <c r="A150" s="2" t="s">
        <v>599</v>
      </c>
      <c r="B150" s="9" t="s">
        <v>2</v>
      </c>
      <c r="C150" s="28">
        <v>0</v>
      </c>
      <c r="D150" s="11">
        <v>10</v>
      </c>
      <c r="E150" s="12">
        <v>6</v>
      </c>
      <c r="F150" s="7">
        <v>0</v>
      </c>
      <c r="G150" s="13">
        <v>95.62</v>
      </c>
      <c r="H150" s="13">
        <v>956.2</v>
      </c>
    </row>
    <row r="151" spans="1:12" ht="15.75">
      <c r="A151" s="32" t="s">
        <v>556</v>
      </c>
      <c r="B151" s="9" t="s">
        <v>2</v>
      </c>
      <c r="C151" s="28">
        <v>6</v>
      </c>
      <c r="D151" s="11">
        <v>0</v>
      </c>
      <c r="E151" s="12">
        <v>0</v>
      </c>
      <c r="F151" s="7">
        <f t="shared" si="12"/>
        <v>245</v>
      </c>
      <c r="G151" s="13">
        <v>294</v>
      </c>
      <c r="H151" s="13">
        <f>F148*G151</f>
        <v>1764</v>
      </c>
      <c r="I151" s="59"/>
      <c r="J151" s="59"/>
      <c r="K151" s="59"/>
      <c r="L151" s="59"/>
    </row>
    <row r="152" spans="1:12">
      <c r="A152" s="7" t="s">
        <v>283</v>
      </c>
      <c r="B152" s="9" t="s">
        <v>2</v>
      </c>
      <c r="C152" s="28">
        <v>245</v>
      </c>
      <c r="D152" s="11">
        <v>0</v>
      </c>
      <c r="E152" s="12">
        <v>0</v>
      </c>
      <c r="F152" s="7">
        <f t="shared" si="12"/>
        <v>0</v>
      </c>
      <c r="G152" s="13">
        <v>150</v>
      </c>
      <c r="H152" s="13">
        <f>F151*G152</f>
        <v>36750</v>
      </c>
      <c r="I152" s="59"/>
      <c r="J152" s="59"/>
      <c r="K152" s="59"/>
      <c r="L152" s="59"/>
    </row>
    <row r="153" spans="1:12">
      <c r="A153" s="7" t="s">
        <v>214</v>
      </c>
      <c r="B153" s="9" t="s">
        <v>82</v>
      </c>
      <c r="C153" s="28">
        <v>0</v>
      </c>
      <c r="D153" s="11">
        <v>0</v>
      </c>
      <c r="E153" s="12">
        <v>0</v>
      </c>
      <c r="F153" s="7">
        <f t="shared" si="12"/>
        <v>2</v>
      </c>
      <c r="G153" s="13">
        <v>200</v>
      </c>
      <c r="H153" s="13">
        <f t="shared" ref="H153:H183" si="13">F152*G153</f>
        <v>0</v>
      </c>
      <c r="I153" s="59"/>
      <c r="J153" s="59"/>
      <c r="K153" s="59"/>
      <c r="L153" s="59"/>
    </row>
    <row r="154" spans="1:12">
      <c r="A154" s="15" t="s">
        <v>218</v>
      </c>
      <c r="B154" s="9" t="s">
        <v>2</v>
      </c>
      <c r="C154" s="28">
        <v>0</v>
      </c>
      <c r="D154" s="11">
        <v>2</v>
      </c>
      <c r="E154" s="12">
        <v>0</v>
      </c>
      <c r="F154" s="7">
        <v>873.42</v>
      </c>
      <c r="G154" s="13">
        <v>873.42</v>
      </c>
      <c r="H154" s="13">
        <f t="shared" si="13"/>
        <v>1746.84</v>
      </c>
      <c r="I154" s="59"/>
      <c r="J154" s="59"/>
      <c r="K154" s="59"/>
      <c r="L154" s="59"/>
    </row>
    <row r="155" spans="1:12">
      <c r="A155" s="7" t="s">
        <v>36</v>
      </c>
      <c r="B155" s="9" t="s">
        <v>2</v>
      </c>
      <c r="C155" s="28">
        <v>175</v>
      </c>
      <c r="D155" s="11">
        <v>0</v>
      </c>
      <c r="E155" s="12">
        <v>0</v>
      </c>
      <c r="F155" s="7">
        <f t="shared" si="12"/>
        <v>400</v>
      </c>
      <c r="G155" s="13">
        <v>1.71</v>
      </c>
      <c r="H155" s="13">
        <f t="shared" si="13"/>
        <v>1493.5482</v>
      </c>
      <c r="I155" s="59"/>
      <c r="J155" s="59"/>
      <c r="K155" s="59"/>
      <c r="L155" s="59"/>
    </row>
    <row r="156" spans="1:12">
      <c r="A156" s="7" t="s">
        <v>290</v>
      </c>
      <c r="B156" s="9" t="s">
        <v>89</v>
      </c>
      <c r="C156" s="28">
        <v>400</v>
      </c>
      <c r="D156" s="11">
        <v>0</v>
      </c>
      <c r="E156" s="12">
        <v>0</v>
      </c>
      <c r="F156" s="7">
        <f t="shared" si="12"/>
        <v>1800</v>
      </c>
      <c r="G156" s="13">
        <v>0</v>
      </c>
      <c r="H156" s="13">
        <f t="shared" si="13"/>
        <v>0</v>
      </c>
      <c r="I156" s="59"/>
      <c r="J156" s="59"/>
      <c r="K156" s="59"/>
      <c r="L156" s="59"/>
    </row>
    <row r="157" spans="1:12">
      <c r="A157" s="7" t="s">
        <v>421</v>
      </c>
      <c r="B157" s="9" t="s">
        <v>238</v>
      </c>
      <c r="C157" s="28">
        <v>1800</v>
      </c>
      <c r="D157" s="11">
        <v>0</v>
      </c>
      <c r="E157" s="12">
        <v>0</v>
      </c>
      <c r="F157" s="7">
        <f t="shared" si="12"/>
        <v>60</v>
      </c>
      <c r="G157" s="13">
        <v>0</v>
      </c>
      <c r="H157" s="13">
        <f t="shared" si="13"/>
        <v>0</v>
      </c>
      <c r="I157" s="59"/>
      <c r="J157" s="59"/>
      <c r="K157" s="59"/>
      <c r="L157" s="59"/>
    </row>
    <row r="158" spans="1:12">
      <c r="A158" s="7" t="s">
        <v>423</v>
      </c>
      <c r="B158" s="9" t="s">
        <v>238</v>
      </c>
      <c r="C158" s="28">
        <v>60</v>
      </c>
      <c r="D158" s="11">
        <v>0</v>
      </c>
      <c r="E158" s="12">
        <v>0</v>
      </c>
      <c r="F158" s="7">
        <f t="shared" si="12"/>
        <v>53</v>
      </c>
      <c r="G158" s="13">
        <v>8.31</v>
      </c>
      <c r="H158" s="13">
        <f t="shared" si="13"/>
        <v>498.6</v>
      </c>
      <c r="I158" s="59"/>
      <c r="J158" s="59"/>
      <c r="K158" s="59"/>
      <c r="L158" s="59"/>
    </row>
    <row r="159" spans="1:12">
      <c r="A159" s="7" t="s">
        <v>424</v>
      </c>
      <c r="B159" s="9" t="s">
        <v>238</v>
      </c>
      <c r="C159" s="28">
        <v>53</v>
      </c>
      <c r="D159" s="11">
        <v>0</v>
      </c>
      <c r="E159" s="12">
        <v>0</v>
      </c>
      <c r="F159" s="7">
        <f>C160+D160-E159</f>
        <v>600</v>
      </c>
      <c r="G159" s="13">
        <v>8.82</v>
      </c>
      <c r="H159" s="13">
        <f t="shared" si="13"/>
        <v>467.46000000000004</v>
      </c>
      <c r="I159" s="59"/>
      <c r="J159" s="59"/>
      <c r="K159" s="59"/>
      <c r="L159" s="59"/>
    </row>
    <row r="160" spans="1:12">
      <c r="A160" s="7" t="s">
        <v>37</v>
      </c>
      <c r="B160" s="9" t="s">
        <v>525</v>
      </c>
      <c r="C160" s="28">
        <v>0</v>
      </c>
      <c r="D160" s="11">
        <v>600</v>
      </c>
      <c r="E160" s="12">
        <v>0</v>
      </c>
      <c r="F160" s="7">
        <f>SUM(C161+D161-E160)</f>
        <v>24</v>
      </c>
      <c r="G160" s="13">
        <v>3.14</v>
      </c>
      <c r="H160" s="13">
        <f t="shared" si="13"/>
        <v>1884</v>
      </c>
      <c r="I160" s="59"/>
      <c r="J160" s="59"/>
      <c r="K160" s="59"/>
      <c r="L160" s="59"/>
    </row>
    <row r="161" spans="1:12">
      <c r="A161" s="7" t="s">
        <v>370</v>
      </c>
      <c r="B161" s="9" t="s">
        <v>526</v>
      </c>
      <c r="C161" s="28">
        <v>0</v>
      </c>
      <c r="D161" s="11">
        <v>24</v>
      </c>
      <c r="E161" s="12">
        <v>0</v>
      </c>
      <c r="F161" s="7">
        <f>SUM(C162+D162-E161)</f>
        <v>5</v>
      </c>
      <c r="G161" s="13">
        <v>448.8</v>
      </c>
      <c r="H161" s="13">
        <f t="shared" si="13"/>
        <v>10771.2</v>
      </c>
      <c r="I161" s="59"/>
      <c r="J161" s="59"/>
      <c r="K161" s="59"/>
      <c r="L161" s="59"/>
    </row>
    <row r="162" spans="1:12">
      <c r="A162" s="7" t="s">
        <v>330</v>
      </c>
      <c r="B162" s="9" t="s">
        <v>422</v>
      </c>
      <c r="C162" s="28">
        <v>1</v>
      </c>
      <c r="D162" s="11">
        <v>4</v>
      </c>
      <c r="E162" s="12">
        <v>0</v>
      </c>
      <c r="F162" s="7">
        <f>SUM(C163+D163-E162)</f>
        <v>0</v>
      </c>
      <c r="G162" s="13">
        <v>1100</v>
      </c>
      <c r="H162" s="13">
        <f t="shared" si="13"/>
        <v>5500</v>
      </c>
      <c r="I162" s="59"/>
      <c r="J162" s="59"/>
      <c r="K162" s="59"/>
      <c r="L162" s="59"/>
    </row>
    <row r="163" spans="1:12">
      <c r="A163" s="7" t="s">
        <v>291</v>
      </c>
      <c r="B163" s="9" t="s">
        <v>422</v>
      </c>
      <c r="C163" s="28">
        <v>0</v>
      </c>
      <c r="D163" s="11">
        <v>0</v>
      </c>
      <c r="E163" s="12">
        <v>0</v>
      </c>
      <c r="F163" s="7">
        <f>SUM(C164+D164-E163)</f>
        <v>300</v>
      </c>
      <c r="G163" s="13">
        <v>471.85</v>
      </c>
      <c r="H163" s="13">
        <f t="shared" si="13"/>
        <v>0</v>
      </c>
      <c r="I163" s="59"/>
      <c r="J163" s="59"/>
      <c r="K163" s="59"/>
      <c r="L163" s="59"/>
    </row>
    <row r="164" spans="1:12">
      <c r="A164" s="7" t="s">
        <v>360</v>
      </c>
      <c r="B164" s="9" t="s">
        <v>89</v>
      </c>
      <c r="C164" s="28">
        <v>300</v>
      </c>
      <c r="D164" s="11">
        <v>0</v>
      </c>
      <c r="E164" s="12">
        <v>0</v>
      </c>
      <c r="F164" s="7">
        <f>SUM(C165+D165-E164)</f>
        <v>0</v>
      </c>
      <c r="G164" s="13">
        <v>800</v>
      </c>
      <c r="H164" s="13">
        <f t="shared" si="13"/>
        <v>240000</v>
      </c>
      <c r="I164" s="59"/>
      <c r="J164" s="59"/>
      <c r="K164" s="59"/>
      <c r="L164" s="59"/>
    </row>
    <row r="165" spans="1:12">
      <c r="A165" s="7" t="s">
        <v>374</v>
      </c>
      <c r="B165" s="9" t="s">
        <v>89</v>
      </c>
      <c r="C165" s="28">
        <v>0</v>
      </c>
      <c r="D165" s="11">
        <v>0</v>
      </c>
      <c r="E165" s="12">
        <v>0</v>
      </c>
      <c r="F165" s="7">
        <v>0</v>
      </c>
      <c r="G165" s="13">
        <v>15500</v>
      </c>
      <c r="H165" s="13">
        <f t="shared" si="13"/>
        <v>0</v>
      </c>
      <c r="I165" s="59"/>
      <c r="J165" s="59"/>
      <c r="K165" s="59"/>
      <c r="L165" s="59"/>
    </row>
    <row r="166" spans="1:12">
      <c r="A166" s="7" t="s">
        <v>194</v>
      </c>
      <c r="B166" s="9" t="s">
        <v>2</v>
      </c>
      <c r="C166" s="28">
        <v>180</v>
      </c>
      <c r="D166" s="11">
        <v>0</v>
      </c>
      <c r="E166" s="12">
        <v>0</v>
      </c>
      <c r="F166" s="7">
        <f t="shared" ref="F166:F173" si="14">SUM(C167+D167-E166)</f>
        <v>6</v>
      </c>
      <c r="G166" s="13">
        <v>980</v>
      </c>
      <c r="H166" s="13">
        <f t="shared" si="13"/>
        <v>0</v>
      </c>
      <c r="I166" s="59"/>
      <c r="J166" s="59"/>
      <c r="K166" s="59"/>
      <c r="L166" s="59"/>
    </row>
    <row r="167" spans="1:12">
      <c r="A167" s="7" t="s">
        <v>38</v>
      </c>
      <c r="B167" s="9" t="s">
        <v>527</v>
      </c>
      <c r="C167" s="28">
        <v>6</v>
      </c>
      <c r="D167" s="11">
        <v>0</v>
      </c>
      <c r="E167" s="12">
        <v>0</v>
      </c>
      <c r="F167" s="7">
        <f t="shared" si="14"/>
        <v>40</v>
      </c>
      <c r="G167" s="13">
        <v>189.09</v>
      </c>
      <c r="H167" s="13">
        <f t="shared" si="13"/>
        <v>1134.54</v>
      </c>
      <c r="I167" s="59"/>
      <c r="J167" s="59"/>
      <c r="K167" s="59"/>
      <c r="L167" s="59"/>
    </row>
    <row r="168" spans="1:12">
      <c r="A168" s="7" t="s">
        <v>39</v>
      </c>
      <c r="B168" s="9" t="s">
        <v>2</v>
      </c>
      <c r="C168" s="28">
        <v>40</v>
      </c>
      <c r="D168" s="11">
        <v>0</v>
      </c>
      <c r="E168" s="12">
        <v>0</v>
      </c>
      <c r="F168" s="7">
        <f t="shared" si="14"/>
        <v>1000</v>
      </c>
      <c r="G168" s="13">
        <v>19.88</v>
      </c>
      <c r="H168" s="13">
        <f t="shared" si="13"/>
        <v>795.19999999999993</v>
      </c>
      <c r="I168" s="59"/>
      <c r="J168" s="59"/>
      <c r="K168" s="59"/>
      <c r="L168" s="59"/>
    </row>
    <row r="169" spans="1:12">
      <c r="A169" s="7" t="s">
        <v>40</v>
      </c>
      <c r="B169" s="9" t="s">
        <v>292</v>
      </c>
      <c r="C169" s="28">
        <v>1000</v>
      </c>
      <c r="D169" s="11">
        <v>0</v>
      </c>
      <c r="E169" s="12">
        <v>0</v>
      </c>
      <c r="F169" s="7">
        <f t="shared" si="14"/>
        <v>0</v>
      </c>
      <c r="G169" s="13">
        <v>1.25</v>
      </c>
      <c r="H169" s="13">
        <f t="shared" si="13"/>
        <v>1250</v>
      </c>
      <c r="I169" s="59"/>
      <c r="J169" s="59"/>
      <c r="K169" s="59"/>
      <c r="L169" s="59"/>
    </row>
    <row r="170" spans="1:12">
      <c r="A170" s="7" t="s">
        <v>289</v>
      </c>
      <c r="B170" s="9" t="s">
        <v>89</v>
      </c>
      <c r="C170" s="28">
        <v>0</v>
      </c>
      <c r="D170" s="11">
        <v>0</v>
      </c>
      <c r="E170" s="12">
        <v>0</v>
      </c>
      <c r="F170" s="7">
        <f t="shared" si="14"/>
        <v>400</v>
      </c>
      <c r="G170" s="13">
        <v>1200</v>
      </c>
      <c r="H170" s="13">
        <f t="shared" si="13"/>
        <v>0</v>
      </c>
      <c r="I170" s="59"/>
      <c r="J170" s="59"/>
      <c r="K170" s="59"/>
      <c r="L170" s="59"/>
    </row>
    <row r="171" spans="1:12">
      <c r="A171" s="7" t="s">
        <v>157</v>
      </c>
      <c r="B171" s="9" t="s">
        <v>198</v>
      </c>
      <c r="C171" s="28">
        <v>400</v>
      </c>
      <c r="D171" s="11">
        <v>0</v>
      </c>
      <c r="E171" s="12">
        <v>0</v>
      </c>
      <c r="F171" s="7">
        <f t="shared" si="14"/>
        <v>300</v>
      </c>
      <c r="G171" s="13">
        <v>25</v>
      </c>
      <c r="H171" s="13">
        <f t="shared" si="13"/>
        <v>10000</v>
      </c>
      <c r="I171" s="59"/>
      <c r="J171" s="59"/>
      <c r="K171" s="59"/>
      <c r="L171" s="59"/>
    </row>
    <row r="172" spans="1:12">
      <c r="A172" s="7" t="s">
        <v>96</v>
      </c>
      <c r="B172" s="9" t="s">
        <v>198</v>
      </c>
      <c r="C172" s="28">
        <v>300</v>
      </c>
      <c r="D172" s="11">
        <v>0</v>
      </c>
      <c r="E172" s="12">
        <v>0</v>
      </c>
      <c r="F172" s="7">
        <f t="shared" si="14"/>
        <v>0</v>
      </c>
      <c r="G172" s="13">
        <v>1.2</v>
      </c>
      <c r="H172" s="13">
        <f t="shared" si="13"/>
        <v>360</v>
      </c>
      <c r="I172" s="59"/>
      <c r="J172" s="59"/>
      <c r="K172" s="59"/>
      <c r="L172" s="59"/>
    </row>
    <row r="173" spans="1:12">
      <c r="A173" s="16" t="s">
        <v>250</v>
      </c>
      <c r="B173" s="9" t="s">
        <v>93</v>
      </c>
      <c r="C173" s="28">
        <v>0</v>
      </c>
      <c r="D173" s="11">
        <v>0</v>
      </c>
      <c r="E173" s="12">
        <v>0</v>
      </c>
      <c r="F173" s="7">
        <f t="shared" si="14"/>
        <v>635</v>
      </c>
      <c r="G173" s="13">
        <v>0.87</v>
      </c>
      <c r="H173" s="13">
        <f t="shared" si="13"/>
        <v>0</v>
      </c>
      <c r="I173" s="59"/>
      <c r="J173" s="59"/>
      <c r="K173" s="59"/>
      <c r="L173" s="59"/>
    </row>
    <row r="174" spans="1:12">
      <c r="A174" s="16" t="s">
        <v>92</v>
      </c>
      <c r="B174" s="9" t="s">
        <v>93</v>
      </c>
      <c r="C174" s="28">
        <v>235</v>
      </c>
      <c r="D174" s="11">
        <v>400</v>
      </c>
      <c r="E174" s="12">
        <v>0</v>
      </c>
      <c r="F174" s="7">
        <f>C175+D175-E174</f>
        <v>300</v>
      </c>
      <c r="G174" s="13">
        <v>7.78</v>
      </c>
      <c r="H174" s="13">
        <f t="shared" si="13"/>
        <v>4940.3</v>
      </c>
      <c r="I174" s="59"/>
      <c r="J174" s="59"/>
      <c r="K174" s="59"/>
      <c r="L174" s="59"/>
    </row>
    <row r="175" spans="1:12">
      <c r="A175" s="16" t="s">
        <v>94</v>
      </c>
      <c r="B175" s="9" t="s">
        <v>93</v>
      </c>
      <c r="C175" s="28">
        <v>0</v>
      </c>
      <c r="D175" s="11">
        <v>300</v>
      </c>
      <c r="E175" s="12">
        <v>0</v>
      </c>
      <c r="F175" s="7">
        <f t="shared" ref="F175:F186" si="15">SUM(C176+D176-E175)</f>
        <v>550</v>
      </c>
      <c r="G175" s="13">
        <v>7.78</v>
      </c>
      <c r="H175" s="13">
        <f t="shared" si="13"/>
        <v>2334</v>
      </c>
      <c r="I175" s="59"/>
      <c r="J175" s="59"/>
      <c r="K175" s="59"/>
      <c r="L175" s="59"/>
    </row>
    <row r="176" spans="1:12">
      <c r="A176" s="16" t="s">
        <v>268</v>
      </c>
      <c r="B176" s="9" t="s">
        <v>93</v>
      </c>
      <c r="C176" s="28">
        <v>200</v>
      </c>
      <c r="D176" s="11">
        <v>350</v>
      </c>
      <c r="E176" s="12">
        <v>0</v>
      </c>
      <c r="F176" s="7">
        <f t="shared" si="15"/>
        <v>0</v>
      </c>
      <c r="G176" s="13">
        <v>134.94999999999999</v>
      </c>
      <c r="H176" s="13">
        <f t="shared" si="13"/>
        <v>74222.5</v>
      </c>
      <c r="I176" s="59"/>
      <c r="J176" s="59"/>
      <c r="K176" s="59"/>
      <c r="L176" s="59"/>
    </row>
    <row r="177" spans="1:12">
      <c r="A177" s="16" t="s">
        <v>262</v>
      </c>
      <c r="B177" s="9" t="s">
        <v>292</v>
      </c>
      <c r="C177" s="28">
        <v>0</v>
      </c>
      <c r="D177" s="11">
        <v>0</v>
      </c>
      <c r="E177" s="12">
        <v>0</v>
      </c>
      <c r="F177" s="7">
        <f t="shared" si="15"/>
        <v>0</v>
      </c>
      <c r="G177" s="13">
        <v>289.14</v>
      </c>
      <c r="H177" s="13">
        <f t="shared" si="13"/>
        <v>0</v>
      </c>
      <c r="I177" s="59"/>
      <c r="J177" s="59"/>
      <c r="K177" s="59"/>
      <c r="L177" s="59"/>
    </row>
    <row r="178" spans="1:12">
      <c r="A178" s="7" t="s">
        <v>331</v>
      </c>
      <c r="B178" s="9" t="s">
        <v>292</v>
      </c>
      <c r="C178" s="28">
        <v>0</v>
      </c>
      <c r="D178" s="11">
        <v>0</v>
      </c>
      <c r="E178" s="12">
        <v>0</v>
      </c>
      <c r="F178" s="7">
        <f t="shared" si="15"/>
        <v>2</v>
      </c>
      <c r="G178" s="13">
        <v>157.06</v>
      </c>
      <c r="H178" s="13">
        <f t="shared" si="13"/>
        <v>0</v>
      </c>
      <c r="I178" s="59"/>
      <c r="J178" s="59"/>
      <c r="K178" s="59"/>
      <c r="L178" s="59"/>
    </row>
    <row r="179" spans="1:12">
      <c r="A179" s="7" t="s">
        <v>518</v>
      </c>
      <c r="B179" s="9" t="s">
        <v>517</v>
      </c>
      <c r="C179" s="28">
        <v>2</v>
      </c>
      <c r="D179" s="11">
        <v>0</v>
      </c>
      <c r="E179" s="12">
        <v>0</v>
      </c>
      <c r="F179" s="7">
        <f t="shared" si="15"/>
        <v>2</v>
      </c>
      <c r="G179" s="13">
        <v>35.200000000000003</v>
      </c>
      <c r="H179" s="13">
        <f t="shared" si="13"/>
        <v>70.400000000000006</v>
      </c>
      <c r="I179" s="59"/>
      <c r="J179" s="59"/>
      <c r="K179" s="59"/>
      <c r="L179" s="59"/>
    </row>
    <row r="180" spans="1:12">
      <c r="A180" s="30" t="s">
        <v>217</v>
      </c>
      <c r="B180" s="9" t="s">
        <v>2</v>
      </c>
      <c r="C180" s="28">
        <v>2</v>
      </c>
      <c r="D180" s="11">
        <v>0</v>
      </c>
      <c r="E180" s="12">
        <v>0</v>
      </c>
      <c r="F180" s="7">
        <f t="shared" si="15"/>
        <v>5</v>
      </c>
      <c r="G180" s="13">
        <v>25</v>
      </c>
      <c r="H180" s="13">
        <f t="shared" si="13"/>
        <v>50</v>
      </c>
      <c r="I180" s="59"/>
      <c r="J180" s="59"/>
      <c r="K180" s="59"/>
      <c r="L180" s="59"/>
    </row>
    <row r="181" spans="1:12">
      <c r="A181" s="7" t="s">
        <v>231</v>
      </c>
      <c r="B181" s="9" t="s">
        <v>248</v>
      </c>
      <c r="C181" s="28">
        <v>5</v>
      </c>
      <c r="D181" s="11">
        <v>0</v>
      </c>
      <c r="E181" s="12">
        <v>0</v>
      </c>
      <c r="F181" s="7">
        <f t="shared" si="15"/>
        <v>0</v>
      </c>
      <c r="G181" s="13">
        <v>3350</v>
      </c>
      <c r="H181" s="13">
        <f t="shared" si="13"/>
        <v>16750</v>
      </c>
      <c r="I181" s="59"/>
      <c r="J181" s="59"/>
      <c r="K181" s="59"/>
      <c r="L181" s="59"/>
    </row>
    <row r="182" spans="1:12">
      <c r="A182" s="7" t="s">
        <v>511</v>
      </c>
      <c r="B182" s="9" t="s">
        <v>248</v>
      </c>
      <c r="C182" s="28">
        <v>0</v>
      </c>
      <c r="D182" s="11">
        <v>0</v>
      </c>
      <c r="E182" s="12">
        <v>0</v>
      </c>
      <c r="F182" s="7">
        <f t="shared" si="15"/>
        <v>200</v>
      </c>
      <c r="G182" s="13">
        <v>740</v>
      </c>
      <c r="H182" s="13">
        <f t="shared" si="13"/>
        <v>0</v>
      </c>
      <c r="I182" s="59"/>
      <c r="J182" s="59"/>
      <c r="K182" s="59"/>
      <c r="L182" s="59"/>
    </row>
    <row r="183" spans="1:12">
      <c r="A183" s="7" t="s">
        <v>357</v>
      </c>
      <c r="B183" s="9" t="s">
        <v>332</v>
      </c>
      <c r="C183" s="28">
        <v>200</v>
      </c>
      <c r="D183" s="11">
        <v>0</v>
      </c>
      <c r="E183" s="12">
        <v>0</v>
      </c>
      <c r="F183" s="7">
        <f t="shared" si="15"/>
        <v>0</v>
      </c>
      <c r="G183" s="13">
        <v>998</v>
      </c>
      <c r="H183" s="13">
        <f t="shared" si="13"/>
        <v>199600</v>
      </c>
      <c r="I183" s="59"/>
      <c r="J183" s="59"/>
      <c r="K183" s="59"/>
      <c r="L183" s="59"/>
    </row>
    <row r="184" spans="1:12">
      <c r="A184" s="7" t="s">
        <v>358</v>
      </c>
      <c r="B184" s="9" t="s">
        <v>2</v>
      </c>
      <c r="C184" s="28">
        <v>0</v>
      </c>
      <c r="D184" s="11">
        <v>0</v>
      </c>
      <c r="E184" s="12">
        <v>0</v>
      </c>
      <c r="F184" s="7">
        <f t="shared" si="15"/>
        <v>2400</v>
      </c>
      <c r="G184" s="13">
        <v>910</v>
      </c>
      <c r="H184" s="13">
        <f t="shared" ref="H184:H194" si="16">F183*G184</f>
        <v>0</v>
      </c>
      <c r="I184" s="59"/>
      <c r="J184" s="59"/>
      <c r="K184" s="59"/>
      <c r="L184" s="59"/>
    </row>
    <row r="185" spans="1:12">
      <c r="A185" s="7" t="s">
        <v>41</v>
      </c>
      <c r="B185" s="9" t="s">
        <v>2</v>
      </c>
      <c r="C185" s="28">
        <v>2400</v>
      </c>
      <c r="D185" s="11">
        <v>0</v>
      </c>
      <c r="E185" s="12">
        <v>0</v>
      </c>
      <c r="F185" s="7">
        <f t="shared" si="15"/>
        <v>0</v>
      </c>
      <c r="G185" s="13">
        <v>910</v>
      </c>
      <c r="H185" s="13">
        <f t="shared" si="16"/>
        <v>2184000</v>
      </c>
      <c r="I185" s="59"/>
      <c r="J185" s="59"/>
      <c r="K185" s="59"/>
      <c r="L185" s="59"/>
    </row>
    <row r="186" spans="1:12">
      <c r="A186" s="7" t="s">
        <v>42</v>
      </c>
      <c r="B186" s="9" t="s">
        <v>81</v>
      </c>
      <c r="C186" s="28">
        <v>0</v>
      </c>
      <c r="D186" s="11">
        <v>0</v>
      </c>
      <c r="E186" s="12">
        <v>0</v>
      </c>
      <c r="F186" s="7">
        <f t="shared" si="15"/>
        <v>288</v>
      </c>
      <c r="G186" s="13">
        <v>61.4</v>
      </c>
      <c r="H186" s="13">
        <f t="shared" si="16"/>
        <v>0</v>
      </c>
      <c r="I186" s="59"/>
      <c r="J186" s="59"/>
      <c r="K186" s="59"/>
      <c r="L186" s="59"/>
    </row>
    <row r="187" spans="1:12">
      <c r="A187" s="7" t="s">
        <v>427</v>
      </c>
      <c r="B187" s="9" t="s">
        <v>2</v>
      </c>
      <c r="C187" s="28">
        <v>288</v>
      </c>
      <c r="D187" s="11">
        <v>0</v>
      </c>
      <c r="E187" s="12">
        <v>0</v>
      </c>
      <c r="F187" s="7">
        <f>C188+D188-E187</f>
        <v>180</v>
      </c>
      <c r="G187" s="13">
        <v>14.12</v>
      </c>
      <c r="H187" s="13">
        <f t="shared" si="16"/>
        <v>4066.56</v>
      </c>
      <c r="I187" s="59"/>
      <c r="J187" s="59"/>
      <c r="K187" s="59"/>
      <c r="L187" s="59"/>
    </row>
    <row r="188" spans="1:12">
      <c r="A188" s="7" t="s">
        <v>125</v>
      </c>
      <c r="B188" s="9" t="s">
        <v>478</v>
      </c>
      <c r="C188" s="28">
        <v>180</v>
      </c>
      <c r="D188" s="11">
        <v>0</v>
      </c>
      <c r="E188" s="12">
        <v>0</v>
      </c>
      <c r="F188" s="7">
        <f t="shared" ref="F188:F195" si="17">SUM(C189+D189-E188)</f>
        <v>360</v>
      </c>
      <c r="G188" s="13">
        <v>15.62</v>
      </c>
      <c r="H188" s="13">
        <f t="shared" si="16"/>
        <v>2811.6</v>
      </c>
      <c r="I188" s="59"/>
      <c r="J188" s="59"/>
      <c r="K188" s="59"/>
      <c r="L188" s="59"/>
    </row>
    <row r="189" spans="1:12">
      <c r="A189" s="7" t="s">
        <v>43</v>
      </c>
      <c r="B189" s="9" t="s">
        <v>332</v>
      </c>
      <c r="C189" s="28">
        <v>360</v>
      </c>
      <c r="D189" s="11">
        <v>0</v>
      </c>
      <c r="E189" s="12">
        <v>0</v>
      </c>
      <c r="F189" s="7">
        <f t="shared" si="17"/>
        <v>384</v>
      </c>
      <c r="G189" s="13">
        <v>0.13</v>
      </c>
      <c r="H189" s="13">
        <f t="shared" si="16"/>
        <v>46.800000000000004</v>
      </c>
      <c r="I189" s="59"/>
      <c r="J189" s="59"/>
      <c r="K189" s="59"/>
      <c r="L189" s="59"/>
    </row>
    <row r="190" spans="1:12">
      <c r="A190" s="17" t="s">
        <v>149</v>
      </c>
      <c r="B190" s="9" t="s">
        <v>2</v>
      </c>
      <c r="C190" s="28">
        <v>384</v>
      </c>
      <c r="D190" s="11">
        <v>0</v>
      </c>
      <c r="E190" s="12">
        <v>0</v>
      </c>
      <c r="F190" s="7">
        <f t="shared" si="17"/>
        <v>240</v>
      </c>
      <c r="G190" s="13">
        <v>54.46</v>
      </c>
      <c r="H190" s="13">
        <f t="shared" si="16"/>
        <v>20912.64</v>
      </c>
      <c r="I190" s="59"/>
      <c r="J190" s="59"/>
      <c r="K190" s="59"/>
      <c r="L190" s="59"/>
    </row>
    <row r="191" spans="1:12">
      <c r="A191" s="17" t="s">
        <v>154</v>
      </c>
      <c r="B191" s="9" t="s">
        <v>2</v>
      </c>
      <c r="C191" s="28">
        <v>240</v>
      </c>
      <c r="D191" s="11">
        <v>0</v>
      </c>
      <c r="E191" s="12">
        <v>0</v>
      </c>
      <c r="F191" s="7">
        <f t="shared" si="17"/>
        <v>0</v>
      </c>
      <c r="G191" s="13">
        <v>80.58</v>
      </c>
      <c r="H191" s="13">
        <f t="shared" si="16"/>
        <v>19339.2</v>
      </c>
      <c r="I191" s="59"/>
      <c r="J191" s="59"/>
      <c r="K191" s="59"/>
      <c r="L191" s="59"/>
    </row>
    <row r="192" spans="1:12">
      <c r="A192" s="17" t="s">
        <v>148</v>
      </c>
      <c r="B192" s="9" t="s">
        <v>2</v>
      </c>
      <c r="C192" s="28">
        <v>0</v>
      </c>
      <c r="D192" s="11">
        <v>0</v>
      </c>
      <c r="E192" s="12">
        <v>0</v>
      </c>
      <c r="F192" s="7">
        <f t="shared" si="17"/>
        <v>0</v>
      </c>
      <c r="G192" s="13">
        <v>55.3</v>
      </c>
      <c r="H192" s="13">
        <f t="shared" si="16"/>
        <v>0</v>
      </c>
      <c r="I192" s="59"/>
      <c r="J192" s="59"/>
      <c r="K192" s="59"/>
      <c r="L192" s="59"/>
    </row>
    <row r="193" spans="1:12">
      <c r="A193" s="17" t="s">
        <v>150</v>
      </c>
      <c r="B193" s="9" t="s">
        <v>2</v>
      </c>
      <c r="C193" s="28">
        <v>0</v>
      </c>
      <c r="D193" s="11">
        <v>0</v>
      </c>
      <c r="E193" s="12">
        <v>0</v>
      </c>
      <c r="F193" s="7">
        <f t="shared" si="17"/>
        <v>468</v>
      </c>
      <c r="G193" s="13">
        <v>36.21</v>
      </c>
      <c r="H193" s="13">
        <f t="shared" si="16"/>
        <v>0</v>
      </c>
      <c r="I193" s="59"/>
      <c r="J193" s="59"/>
      <c r="K193" s="59"/>
      <c r="L193" s="59"/>
    </row>
    <row r="194" spans="1:12">
      <c r="A194" s="17" t="s">
        <v>199</v>
      </c>
      <c r="B194" s="9" t="s">
        <v>2</v>
      </c>
      <c r="C194" s="28">
        <v>468</v>
      </c>
      <c r="D194" s="11">
        <v>0</v>
      </c>
      <c r="E194" s="12">
        <v>0</v>
      </c>
      <c r="F194" s="7">
        <f t="shared" si="17"/>
        <v>528</v>
      </c>
      <c r="G194" s="13">
        <v>73.400000000000006</v>
      </c>
      <c r="H194" s="13">
        <f t="shared" si="16"/>
        <v>34351.200000000004</v>
      </c>
      <c r="I194" s="59"/>
      <c r="J194" s="59"/>
      <c r="K194" s="59"/>
      <c r="L194" s="59"/>
    </row>
    <row r="195" spans="1:12">
      <c r="A195" s="17" t="s">
        <v>111</v>
      </c>
      <c r="B195" s="9" t="s">
        <v>2</v>
      </c>
      <c r="C195" s="28">
        <v>528</v>
      </c>
      <c r="D195" s="11">
        <v>0</v>
      </c>
      <c r="E195" s="12">
        <v>0</v>
      </c>
      <c r="F195" s="7">
        <f t="shared" si="17"/>
        <v>612</v>
      </c>
      <c r="G195" s="13">
        <v>4.1500000000000004</v>
      </c>
      <c r="H195" s="13">
        <v>0</v>
      </c>
      <c r="I195" s="59"/>
      <c r="J195" s="59"/>
      <c r="K195" s="59"/>
      <c r="L195" s="59"/>
    </row>
    <row r="196" spans="1:12">
      <c r="A196" s="17" t="s">
        <v>116</v>
      </c>
      <c r="B196" s="9" t="s">
        <v>2</v>
      </c>
      <c r="C196" s="28">
        <v>612</v>
      </c>
      <c r="D196" s="11">
        <v>0</v>
      </c>
      <c r="E196" s="12">
        <v>0</v>
      </c>
      <c r="F196" s="7">
        <f>C197+D197-E196</f>
        <v>0</v>
      </c>
      <c r="G196" s="13">
        <v>36.21</v>
      </c>
      <c r="H196" s="13">
        <f t="shared" ref="H196:H214" si="18">F195*G196</f>
        <v>22160.52</v>
      </c>
      <c r="I196" s="59"/>
      <c r="J196" s="59"/>
      <c r="K196" s="59"/>
      <c r="L196" s="59"/>
    </row>
    <row r="197" spans="1:12">
      <c r="A197" s="17" t="s">
        <v>110</v>
      </c>
      <c r="B197" s="9" t="s">
        <v>2</v>
      </c>
      <c r="C197" s="28">
        <v>0</v>
      </c>
      <c r="D197" s="11">
        <v>0</v>
      </c>
      <c r="E197" s="12">
        <v>0</v>
      </c>
      <c r="F197" s="7">
        <f t="shared" ref="F197:F213" si="19">SUM(C198+D198-E197)</f>
        <v>0</v>
      </c>
      <c r="G197" s="13">
        <v>39.200000000000003</v>
      </c>
      <c r="H197" s="13">
        <f t="shared" si="18"/>
        <v>0</v>
      </c>
      <c r="I197" s="59"/>
      <c r="J197" s="59"/>
      <c r="K197" s="59"/>
      <c r="L197" s="59"/>
    </row>
    <row r="198" spans="1:12">
      <c r="A198" s="17" t="s">
        <v>216</v>
      </c>
      <c r="B198" s="9" t="s">
        <v>2</v>
      </c>
      <c r="C198" s="28">
        <v>0</v>
      </c>
      <c r="D198" s="11">
        <v>0</v>
      </c>
      <c r="E198" s="12">
        <v>0</v>
      </c>
      <c r="F198" s="7">
        <f t="shared" si="19"/>
        <v>60</v>
      </c>
      <c r="G198" s="13">
        <v>47.3</v>
      </c>
      <c r="H198" s="13">
        <f t="shared" si="18"/>
        <v>0</v>
      </c>
      <c r="I198" s="59"/>
      <c r="J198" s="59"/>
      <c r="K198" s="59"/>
      <c r="L198" s="59"/>
    </row>
    <row r="199" spans="1:12">
      <c r="A199" s="17" t="s">
        <v>487</v>
      </c>
      <c r="B199" s="9" t="s">
        <v>2</v>
      </c>
      <c r="C199" s="28">
        <v>60</v>
      </c>
      <c r="D199" s="11">
        <v>0</v>
      </c>
      <c r="E199" s="12">
        <v>0</v>
      </c>
      <c r="F199" s="7">
        <f t="shared" si="19"/>
        <v>24</v>
      </c>
      <c r="G199" s="13">
        <v>54.98</v>
      </c>
      <c r="H199" s="13">
        <f t="shared" si="18"/>
        <v>3298.7999999999997</v>
      </c>
      <c r="I199" s="59"/>
      <c r="J199" s="59"/>
      <c r="K199" s="59"/>
      <c r="L199" s="59"/>
    </row>
    <row r="200" spans="1:12">
      <c r="A200" s="17" t="s">
        <v>58</v>
      </c>
      <c r="B200" s="9" t="s">
        <v>2</v>
      </c>
      <c r="C200" s="28">
        <v>24</v>
      </c>
      <c r="D200" s="11">
        <v>0</v>
      </c>
      <c r="E200" s="12">
        <v>0</v>
      </c>
      <c r="F200" s="7">
        <f t="shared" si="19"/>
        <v>24</v>
      </c>
      <c r="G200" s="13">
        <v>79.23</v>
      </c>
      <c r="H200" s="13">
        <f t="shared" si="18"/>
        <v>1901.52</v>
      </c>
      <c r="I200" s="59"/>
      <c r="J200" s="59"/>
      <c r="K200" s="59"/>
      <c r="L200" s="59"/>
    </row>
    <row r="201" spans="1:12">
      <c r="A201" s="17" t="s">
        <v>152</v>
      </c>
      <c r="B201" s="9" t="s">
        <v>2</v>
      </c>
      <c r="C201" s="28">
        <v>24</v>
      </c>
      <c r="D201" s="11">
        <v>0</v>
      </c>
      <c r="E201" s="12">
        <v>0</v>
      </c>
      <c r="F201" s="7">
        <f t="shared" si="19"/>
        <v>432</v>
      </c>
      <c r="G201" s="13">
        <v>80</v>
      </c>
      <c r="H201" s="13">
        <f t="shared" si="18"/>
        <v>1920</v>
      </c>
      <c r="I201" s="59"/>
      <c r="J201" s="59"/>
      <c r="K201" s="59"/>
      <c r="L201" s="59"/>
    </row>
    <row r="202" spans="1:12">
      <c r="A202" s="17" t="s">
        <v>153</v>
      </c>
      <c r="B202" s="9" t="s">
        <v>2</v>
      </c>
      <c r="C202" s="28">
        <v>432</v>
      </c>
      <c r="D202" s="11">
        <v>0</v>
      </c>
      <c r="E202" s="12">
        <v>0</v>
      </c>
      <c r="F202" s="7">
        <f t="shared" si="19"/>
        <v>1260</v>
      </c>
      <c r="G202" s="13">
        <v>78.52</v>
      </c>
      <c r="H202" s="13">
        <f t="shared" si="18"/>
        <v>33920.639999999999</v>
      </c>
      <c r="I202" s="59"/>
      <c r="J202" s="59"/>
      <c r="K202" s="59"/>
      <c r="L202" s="59"/>
    </row>
    <row r="203" spans="1:12">
      <c r="A203" s="17" t="s">
        <v>151</v>
      </c>
      <c r="B203" s="9" t="s">
        <v>2</v>
      </c>
      <c r="C203" s="28">
        <v>1260</v>
      </c>
      <c r="D203" s="11">
        <v>0</v>
      </c>
      <c r="E203" s="12">
        <v>0</v>
      </c>
      <c r="F203" s="7">
        <f t="shared" si="19"/>
        <v>510</v>
      </c>
      <c r="G203" s="13">
        <v>54.23</v>
      </c>
      <c r="H203" s="13">
        <f t="shared" si="18"/>
        <v>68329.8</v>
      </c>
      <c r="I203" s="59"/>
      <c r="J203" s="59"/>
      <c r="K203" s="59"/>
      <c r="L203" s="59"/>
    </row>
    <row r="204" spans="1:12">
      <c r="A204" s="17" t="s">
        <v>115</v>
      </c>
      <c r="B204" s="9" t="s">
        <v>2</v>
      </c>
      <c r="C204" s="28">
        <v>510</v>
      </c>
      <c r="D204" s="11">
        <v>0</v>
      </c>
      <c r="E204" s="12">
        <v>0</v>
      </c>
      <c r="F204" s="7">
        <f t="shared" si="19"/>
        <v>252</v>
      </c>
      <c r="G204" s="13">
        <v>80</v>
      </c>
      <c r="H204" s="13">
        <f t="shared" si="18"/>
        <v>40800</v>
      </c>
      <c r="I204" s="59"/>
      <c r="J204" s="59"/>
      <c r="K204" s="59"/>
      <c r="L204" s="59"/>
    </row>
    <row r="205" spans="1:12">
      <c r="A205" s="17" t="s">
        <v>166</v>
      </c>
      <c r="B205" s="9" t="s">
        <v>2</v>
      </c>
      <c r="C205" s="28">
        <v>252</v>
      </c>
      <c r="D205" s="11">
        <v>0</v>
      </c>
      <c r="E205" s="12">
        <v>0</v>
      </c>
      <c r="F205" s="7">
        <f t="shared" si="19"/>
        <v>552</v>
      </c>
      <c r="G205" s="13">
        <v>83</v>
      </c>
      <c r="H205" s="13">
        <f t="shared" si="18"/>
        <v>20916</v>
      </c>
      <c r="I205" s="59"/>
      <c r="J205" s="59"/>
      <c r="K205" s="59"/>
      <c r="L205" s="59"/>
    </row>
    <row r="206" spans="1:12">
      <c r="A206" s="17" t="s">
        <v>200</v>
      </c>
      <c r="B206" s="9" t="s">
        <v>2</v>
      </c>
      <c r="C206" s="28">
        <v>552</v>
      </c>
      <c r="D206" s="11">
        <v>0</v>
      </c>
      <c r="E206" s="12">
        <v>0</v>
      </c>
      <c r="F206" s="7">
        <f t="shared" si="19"/>
        <v>108</v>
      </c>
      <c r="G206" s="13">
        <v>70.900000000000006</v>
      </c>
      <c r="H206" s="13">
        <f t="shared" si="18"/>
        <v>39136.800000000003</v>
      </c>
      <c r="I206" s="59"/>
      <c r="J206" s="59"/>
      <c r="K206" s="59"/>
      <c r="L206" s="59"/>
    </row>
    <row r="207" spans="1:12">
      <c r="A207" s="17" t="s">
        <v>221</v>
      </c>
      <c r="B207" s="9" t="s">
        <v>2</v>
      </c>
      <c r="C207" s="28">
        <v>108</v>
      </c>
      <c r="D207" s="11">
        <v>0</v>
      </c>
      <c r="E207" s="12">
        <v>0</v>
      </c>
      <c r="F207" s="7">
        <f t="shared" si="19"/>
        <v>0</v>
      </c>
      <c r="G207" s="13">
        <v>51.74</v>
      </c>
      <c r="H207" s="13">
        <f t="shared" si="18"/>
        <v>5587.92</v>
      </c>
      <c r="I207" s="59"/>
      <c r="J207" s="59"/>
      <c r="K207" s="59"/>
      <c r="L207" s="59"/>
    </row>
    <row r="208" spans="1:12">
      <c r="A208" s="17" t="s">
        <v>220</v>
      </c>
      <c r="B208" s="9" t="s">
        <v>2</v>
      </c>
      <c r="C208" s="28">
        <v>0</v>
      </c>
      <c r="D208" s="11">
        <v>0</v>
      </c>
      <c r="E208" s="12">
        <v>0</v>
      </c>
      <c r="F208" s="7">
        <f t="shared" si="19"/>
        <v>468</v>
      </c>
      <c r="G208" s="13">
        <v>85.23</v>
      </c>
      <c r="H208" s="13">
        <f t="shared" si="18"/>
        <v>0</v>
      </c>
      <c r="I208" s="59"/>
      <c r="J208" s="59"/>
      <c r="K208" s="59"/>
      <c r="L208" s="59"/>
    </row>
    <row r="209" spans="1:12">
      <c r="A209" s="17" t="s">
        <v>201</v>
      </c>
      <c r="B209" s="9" t="s">
        <v>2</v>
      </c>
      <c r="C209" s="28">
        <v>468</v>
      </c>
      <c r="D209" s="11">
        <v>0</v>
      </c>
      <c r="E209" s="12">
        <v>0</v>
      </c>
      <c r="F209" s="7">
        <f t="shared" si="19"/>
        <v>216</v>
      </c>
      <c r="G209" s="13">
        <v>38.28</v>
      </c>
      <c r="H209" s="13">
        <f t="shared" si="18"/>
        <v>17915.04</v>
      </c>
      <c r="I209" s="59"/>
      <c r="J209" s="59"/>
      <c r="K209" s="59"/>
      <c r="L209" s="59"/>
    </row>
    <row r="210" spans="1:12">
      <c r="A210" s="17" t="s">
        <v>202</v>
      </c>
      <c r="B210" s="9" t="s">
        <v>2</v>
      </c>
      <c r="C210" s="28">
        <v>144</v>
      </c>
      <c r="D210" s="11">
        <v>72</v>
      </c>
      <c r="E210" s="12">
        <v>0</v>
      </c>
      <c r="F210" s="7">
        <f t="shared" si="19"/>
        <v>984</v>
      </c>
      <c r="G210" s="13">
        <v>58.83</v>
      </c>
      <c r="H210" s="13">
        <f t="shared" si="18"/>
        <v>12707.279999999999</v>
      </c>
      <c r="I210" s="59"/>
      <c r="J210" s="59"/>
      <c r="K210" s="59"/>
      <c r="L210" s="59"/>
    </row>
    <row r="211" spans="1:12">
      <c r="A211" s="17" t="s">
        <v>359</v>
      </c>
      <c r="B211" s="9" t="s">
        <v>2</v>
      </c>
      <c r="C211" s="28">
        <v>984</v>
      </c>
      <c r="D211" s="11">
        <v>0</v>
      </c>
      <c r="E211" s="12">
        <v>0</v>
      </c>
      <c r="F211" s="7">
        <f t="shared" si="19"/>
        <v>0</v>
      </c>
      <c r="G211" s="13">
        <v>105.11</v>
      </c>
      <c r="H211" s="13">
        <f t="shared" si="18"/>
        <v>103428.24</v>
      </c>
      <c r="I211" s="59"/>
      <c r="J211" s="59"/>
      <c r="K211" s="59"/>
      <c r="L211" s="59"/>
    </row>
    <row r="212" spans="1:12">
      <c r="A212" s="17" t="s">
        <v>156</v>
      </c>
      <c r="B212" s="9" t="s">
        <v>2</v>
      </c>
      <c r="C212" s="28">
        <v>0</v>
      </c>
      <c r="D212" s="11">
        <v>0</v>
      </c>
      <c r="E212" s="12">
        <v>0</v>
      </c>
      <c r="F212" s="7">
        <f t="shared" si="19"/>
        <v>0</v>
      </c>
      <c r="G212" s="13">
        <v>97.68</v>
      </c>
      <c r="H212" s="13">
        <f t="shared" si="18"/>
        <v>0</v>
      </c>
      <c r="I212" s="59"/>
      <c r="J212" s="59"/>
      <c r="K212" s="59"/>
      <c r="L212" s="59"/>
    </row>
    <row r="213" spans="1:12">
      <c r="A213" s="17" t="s">
        <v>95</v>
      </c>
      <c r="B213" s="9" t="s">
        <v>2</v>
      </c>
      <c r="C213" s="28">
        <v>0</v>
      </c>
      <c r="D213" s="11">
        <v>0</v>
      </c>
      <c r="E213" s="12">
        <v>0</v>
      </c>
      <c r="F213" s="7">
        <f t="shared" si="19"/>
        <v>108</v>
      </c>
      <c r="G213" s="13">
        <v>143.72</v>
      </c>
      <c r="H213" s="13">
        <f t="shared" si="18"/>
        <v>0</v>
      </c>
      <c r="I213" s="59"/>
      <c r="J213" s="59"/>
      <c r="K213" s="59"/>
      <c r="L213" s="59"/>
    </row>
    <row r="214" spans="1:12">
      <c r="A214" s="17" t="s">
        <v>174</v>
      </c>
      <c r="B214" s="9" t="s">
        <v>2</v>
      </c>
      <c r="C214" s="28">
        <v>0</v>
      </c>
      <c r="D214" s="11">
        <v>108</v>
      </c>
      <c r="E214" s="12">
        <v>0</v>
      </c>
      <c r="F214" s="7">
        <v>0</v>
      </c>
      <c r="G214" s="13">
        <v>84.08</v>
      </c>
      <c r="H214" s="13">
        <f t="shared" si="18"/>
        <v>9080.64</v>
      </c>
      <c r="I214" s="59"/>
      <c r="J214" s="59"/>
      <c r="K214" s="59"/>
      <c r="L214" s="59"/>
    </row>
    <row r="215" spans="1:12">
      <c r="A215" s="17" t="s">
        <v>114</v>
      </c>
      <c r="B215" s="9" t="s">
        <v>2</v>
      </c>
      <c r="C215" s="28">
        <v>0</v>
      </c>
      <c r="D215" s="11">
        <v>0</v>
      </c>
      <c r="E215" s="12">
        <v>0</v>
      </c>
      <c r="F215" s="7">
        <f>SUM(C216+D216-E215)</f>
        <v>96</v>
      </c>
      <c r="G215" s="13">
        <v>77.09</v>
      </c>
      <c r="H215" s="13">
        <f>E214*G215</f>
        <v>0</v>
      </c>
      <c r="I215" s="59"/>
      <c r="J215" s="59"/>
      <c r="K215" s="59"/>
      <c r="L215" s="59"/>
    </row>
    <row r="216" spans="1:12">
      <c r="A216" s="17" t="s">
        <v>155</v>
      </c>
      <c r="B216" s="9" t="s">
        <v>2</v>
      </c>
      <c r="C216" s="28">
        <v>0</v>
      </c>
      <c r="D216" s="11">
        <v>96</v>
      </c>
      <c r="E216" s="12">
        <v>0</v>
      </c>
      <c r="F216" s="7">
        <f>SUM(C217+D217-E216)</f>
        <v>39</v>
      </c>
      <c r="G216" s="13">
        <v>85.14</v>
      </c>
      <c r="H216" s="13">
        <f>F215*G216</f>
        <v>8173.4400000000005</v>
      </c>
      <c r="I216" s="59"/>
      <c r="J216" s="59"/>
      <c r="K216" s="59"/>
      <c r="L216" s="59"/>
    </row>
    <row r="217" spans="1:12" ht="15.75">
      <c r="A217" s="12" t="s">
        <v>430</v>
      </c>
      <c r="B217" s="9" t="s">
        <v>2</v>
      </c>
      <c r="C217" s="28">
        <v>39</v>
      </c>
      <c r="D217" s="11">
        <v>0</v>
      </c>
      <c r="E217" s="12">
        <v>0</v>
      </c>
      <c r="F217" s="32">
        <v>0</v>
      </c>
      <c r="G217" s="13">
        <v>198.5</v>
      </c>
      <c r="H217" s="13">
        <f>F216*G217</f>
        <v>7741.5</v>
      </c>
      <c r="I217" s="59"/>
      <c r="J217" s="59"/>
      <c r="K217" s="59"/>
      <c r="L217" s="59"/>
    </row>
    <row r="218" spans="1:12" ht="15.75">
      <c r="A218" s="33" t="s">
        <v>515</v>
      </c>
      <c r="B218" s="9" t="s">
        <v>2</v>
      </c>
      <c r="C218" s="28">
        <v>17</v>
      </c>
      <c r="D218" s="11">
        <v>0</v>
      </c>
      <c r="E218" s="12">
        <v>0</v>
      </c>
      <c r="F218" s="32">
        <f>C219+D219-E218</f>
        <v>805</v>
      </c>
      <c r="G218" s="3">
        <v>132</v>
      </c>
      <c r="H218" s="3">
        <v>0</v>
      </c>
      <c r="I218" s="59"/>
      <c r="J218" s="59"/>
      <c r="K218" s="59"/>
      <c r="L218" s="59"/>
    </row>
    <row r="219" spans="1:12" ht="15.75">
      <c r="A219" s="46" t="s">
        <v>44</v>
      </c>
      <c r="B219" s="9" t="s">
        <v>2</v>
      </c>
      <c r="C219" s="28">
        <v>800</v>
      </c>
      <c r="D219" s="11">
        <v>5</v>
      </c>
      <c r="E219" s="12">
        <v>0</v>
      </c>
      <c r="F219" s="7">
        <f>SUM(C220+D220-E219)</f>
        <v>100</v>
      </c>
      <c r="G219" s="3">
        <v>132</v>
      </c>
      <c r="H219" s="3">
        <f t="shared" ref="H219:H231" si="20">F218*G219</f>
        <v>106260</v>
      </c>
      <c r="I219" s="59"/>
      <c r="J219" s="59"/>
      <c r="K219" s="59"/>
      <c r="L219" s="59"/>
    </row>
    <row r="220" spans="1:12">
      <c r="A220" s="50" t="s">
        <v>570</v>
      </c>
      <c r="B220" s="9" t="s">
        <v>2</v>
      </c>
      <c r="C220" s="28">
        <v>100</v>
      </c>
      <c r="D220" s="11"/>
      <c r="E220" s="12">
        <v>0</v>
      </c>
      <c r="F220" s="7">
        <f>SUM(C221+D221-E220)</f>
        <v>1200</v>
      </c>
      <c r="G220" s="13">
        <v>306.94</v>
      </c>
      <c r="H220" s="13">
        <f t="shared" si="20"/>
        <v>30694</v>
      </c>
      <c r="I220" s="59"/>
      <c r="J220" s="59"/>
      <c r="K220" s="59"/>
      <c r="L220" s="59"/>
    </row>
    <row r="221" spans="1:12">
      <c r="A221" s="7" t="s">
        <v>159</v>
      </c>
      <c r="B221" s="9" t="s">
        <v>89</v>
      </c>
      <c r="C221" s="28">
        <v>1200</v>
      </c>
      <c r="D221" s="11">
        <v>0</v>
      </c>
      <c r="E221" s="12">
        <v>0</v>
      </c>
      <c r="F221" s="7">
        <f>SUM(C222+D222-E221)</f>
        <v>2040</v>
      </c>
      <c r="G221" s="13">
        <v>175.6</v>
      </c>
      <c r="H221" s="13">
        <f t="shared" si="20"/>
        <v>210720</v>
      </c>
      <c r="I221" s="59"/>
      <c r="J221" s="59"/>
      <c r="K221" s="59"/>
      <c r="L221" s="59"/>
    </row>
    <row r="222" spans="1:12">
      <c r="A222" s="14" t="s">
        <v>142</v>
      </c>
      <c r="B222" s="9" t="s">
        <v>2</v>
      </c>
      <c r="C222" s="28">
        <v>2040</v>
      </c>
      <c r="D222" s="11">
        <v>0</v>
      </c>
      <c r="E222" s="12">
        <v>0</v>
      </c>
      <c r="F222" s="7">
        <f>SUM(C223+D223-E222)</f>
        <v>2100</v>
      </c>
      <c r="G222" s="13">
        <v>6.13</v>
      </c>
      <c r="H222" s="13">
        <f t="shared" si="20"/>
        <v>12505.199999999999</v>
      </c>
      <c r="I222" s="59"/>
      <c r="J222" s="59"/>
      <c r="K222" s="59"/>
      <c r="L222" s="59"/>
    </row>
    <row r="223" spans="1:12">
      <c r="A223" s="14" t="s">
        <v>141</v>
      </c>
      <c r="B223" s="9" t="s">
        <v>2</v>
      </c>
      <c r="C223" s="28">
        <v>2100</v>
      </c>
      <c r="D223" s="11">
        <v>0</v>
      </c>
      <c r="E223" s="12">
        <v>0</v>
      </c>
      <c r="F223" s="7">
        <f>SUM(C224+D224-E223)</f>
        <v>11</v>
      </c>
      <c r="G223" s="13">
        <v>4.8499999999999996</v>
      </c>
      <c r="H223" s="13">
        <f t="shared" si="20"/>
        <v>10185</v>
      </c>
      <c r="I223" s="59"/>
      <c r="J223" s="59"/>
      <c r="K223" s="59"/>
      <c r="L223" s="59"/>
    </row>
    <row r="224" spans="1:12">
      <c r="A224" s="14" t="s">
        <v>140</v>
      </c>
      <c r="B224" s="9" t="s">
        <v>2</v>
      </c>
      <c r="C224" s="28">
        <v>11</v>
      </c>
      <c r="D224" s="11">
        <v>0</v>
      </c>
      <c r="E224" s="12">
        <v>0</v>
      </c>
      <c r="F224" s="7">
        <f>C225+D225-E224</f>
        <v>0</v>
      </c>
      <c r="G224" s="13">
        <v>8.39</v>
      </c>
      <c r="H224" s="13">
        <f t="shared" si="20"/>
        <v>92.29</v>
      </c>
      <c r="I224" s="59"/>
      <c r="J224" s="59"/>
      <c r="K224" s="59"/>
      <c r="L224" s="59"/>
    </row>
    <row r="225" spans="1:12">
      <c r="A225" s="14" t="s">
        <v>138</v>
      </c>
      <c r="B225" s="9" t="s">
        <v>2</v>
      </c>
      <c r="C225" s="28">
        <v>0</v>
      </c>
      <c r="D225" s="11">
        <v>0</v>
      </c>
      <c r="E225" s="12">
        <v>0</v>
      </c>
      <c r="F225" s="7">
        <f>C226+D226-E225</f>
        <v>70</v>
      </c>
      <c r="G225" s="13">
        <v>1.39</v>
      </c>
      <c r="H225" s="13">
        <f t="shared" si="20"/>
        <v>0</v>
      </c>
      <c r="I225" s="59"/>
      <c r="J225" s="59"/>
      <c r="K225" s="59"/>
      <c r="L225" s="59"/>
    </row>
    <row r="226" spans="1:12">
      <c r="A226" s="14" t="s">
        <v>139</v>
      </c>
      <c r="B226" s="9" t="s">
        <v>2</v>
      </c>
      <c r="C226" s="28">
        <v>70</v>
      </c>
      <c r="D226" s="11">
        <v>0</v>
      </c>
      <c r="E226" s="12">
        <v>0</v>
      </c>
      <c r="F226" s="7">
        <f>SUM(C227+D227-E226)</f>
        <v>290</v>
      </c>
      <c r="G226" s="13">
        <v>1.5</v>
      </c>
      <c r="H226" s="13">
        <f t="shared" si="20"/>
        <v>105</v>
      </c>
      <c r="I226" s="59"/>
      <c r="J226" s="59"/>
      <c r="K226" s="59"/>
      <c r="L226" s="59"/>
    </row>
    <row r="227" spans="1:12">
      <c r="A227" s="7" t="s">
        <v>321</v>
      </c>
      <c r="B227" s="9" t="s">
        <v>528</v>
      </c>
      <c r="C227" s="28">
        <v>290</v>
      </c>
      <c r="D227" s="11">
        <v>0</v>
      </c>
      <c r="E227" s="12">
        <v>0</v>
      </c>
      <c r="F227" s="7">
        <f>SUM(C228+D228-E227)</f>
        <v>0</v>
      </c>
      <c r="G227" s="13">
        <v>41.51</v>
      </c>
      <c r="H227" s="13">
        <f t="shared" si="20"/>
        <v>12037.9</v>
      </c>
      <c r="I227" s="59"/>
      <c r="J227" s="59"/>
      <c r="K227" s="59"/>
      <c r="L227" s="59"/>
    </row>
    <row r="228" spans="1:12">
      <c r="A228" s="7" t="s">
        <v>83</v>
      </c>
      <c r="B228" s="9" t="s">
        <v>276</v>
      </c>
      <c r="C228" s="28">
        <v>0</v>
      </c>
      <c r="D228" s="11">
        <v>0</v>
      </c>
      <c r="E228" s="12">
        <v>0</v>
      </c>
      <c r="F228" s="7">
        <f>SUM(C229+D229-E228)</f>
        <v>0</v>
      </c>
      <c r="G228" s="13">
        <v>41.58</v>
      </c>
      <c r="H228" s="13">
        <f t="shared" si="20"/>
        <v>0</v>
      </c>
      <c r="I228" s="59"/>
      <c r="J228" s="59"/>
      <c r="K228" s="59"/>
      <c r="L228" s="59"/>
    </row>
    <row r="229" spans="1:12">
      <c r="A229" s="7" t="s">
        <v>431</v>
      </c>
      <c r="B229" s="9" t="s">
        <v>276</v>
      </c>
      <c r="C229" s="28">
        <v>0</v>
      </c>
      <c r="D229" s="11">
        <v>0</v>
      </c>
      <c r="E229" s="12">
        <v>0</v>
      </c>
      <c r="F229" s="7">
        <f>SUM(C230+D230-E229)</f>
        <v>188</v>
      </c>
      <c r="G229" s="13">
        <v>21.84</v>
      </c>
      <c r="H229" s="13">
        <f t="shared" si="20"/>
        <v>0</v>
      </c>
      <c r="I229" s="59"/>
      <c r="J229" s="59"/>
      <c r="K229" s="59"/>
      <c r="L229" s="59"/>
    </row>
    <row r="230" spans="1:12">
      <c r="A230" s="7" t="s">
        <v>432</v>
      </c>
      <c r="B230" s="9" t="s">
        <v>2</v>
      </c>
      <c r="C230" s="28">
        <v>188</v>
      </c>
      <c r="D230" s="11">
        <v>0</v>
      </c>
      <c r="E230" s="12">
        <v>0</v>
      </c>
      <c r="F230" s="7">
        <f>SUM(C231+D231-E230)</f>
        <v>0</v>
      </c>
      <c r="G230" s="13">
        <v>21.84</v>
      </c>
      <c r="H230" s="13">
        <f t="shared" si="20"/>
        <v>4105.92</v>
      </c>
      <c r="I230" s="59"/>
      <c r="J230" s="59"/>
      <c r="K230" s="59"/>
      <c r="L230" s="59"/>
    </row>
    <row r="231" spans="1:12">
      <c r="A231" s="7" t="s">
        <v>447</v>
      </c>
      <c r="B231" s="9" t="s">
        <v>2</v>
      </c>
      <c r="C231" s="28">
        <v>0</v>
      </c>
      <c r="D231" s="11">
        <v>0</v>
      </c>
      <c r="E231" s="12">
        <v>0</v>
      </c>
      <c r="F231" s="7">
        <v>0</v>
      </c>
      <c r="G231" s="13">
        <v>18</v>
      </c>
      <c r="H231" s="13">
        <f t="shared" si="20"/>
        <v>0</v>
      </c>
      <c r="I231" s="59"/>
      <c r="J231" s="59"/>
      <c r="K231" s="59"/>
      <c r="L231" s="59"/>
    </row>
    <row r="232" spans="1:12">
      <c r="A232" s="7" t="s">
        <v>416</v>
      </c>
      <c r="B232" s="9" t="s">
        <v>2</v>
      </c>
      <c r="C232" s="28">
        <v>0</v>
      </c>
      <c r="D232" s="11">
        <v>0</v>
      </c>
      <c r="E232" s="12">
        <v>0</v>
      </c>
      <c r="F232" s="7">
        <f>SUM(C233+D233-E232)</f>
        <v>55</v>
      </c>
      <c r="G232" s="13">
        <v>18</v>
      </c>
      <c r="H232" s="13">
        <v>0</v>
      </c>
      <c r="I232" s="59"/>
      <c r="J232" s="59"/>
      <c r="K232" s="59"/>
      <c r="L232" s="59"/>
    </row>
    <row r="233" spans="1:12">
      <c r="A233" s="7" t="s">
        <v>433</v>
      </c>
      <c r="B233" s="9" t="s">
        <v>2</v>
      </c>
      <c r="C233" s="28">
        <v>55</v>
      </c>
      <c r="D233" s="11">
        <v>0</v>
      </c>
      <c r="E233" s="12">
        <v>0</v>
      </c>
      <c r="F233" s="7">
        <f>SUM(C234+D234-E233)</f>
        <v>58</v>
      </c>
      <c r="G233" s="13">
        <v>18</v>
      </c>
      <c r="H233" s="13">
        <f t="shared" ref="H233:H239" si="21">F232*G233</f>
        <v>990</v>
      </c>
      <c r="I233" s="59"/>
      <c r="J233" s="59"/>
      <c r="K233" s="59"/>
      <c r="L233" s="59"/>
    </row>
    <row r="234" spans="1:12">
      <c r="A234" s="7" t="s">
        <v>177</v>
      </c>
      <c r="B234" s="9" t="s">
        <v>71</v>
      </c>
      <c r="C234" s="28">
        <v>58</v>
      </c>
      <c r="D234" s="11">
        <v>0</v>
      </c>
      <c r="E234" s="12">
        <v>0</v>
      </c>
      <c r="F234" s="7">
        <f>SUM(C235+D235-E234)</f>
        <v>0</v>
      </c>
      <c r="G234" s="13">
        <v>17</v>
      </c>
      <c r="H234" s="13">
        <f t="shared" si="21"/>
        <v>986</v>
      </c>
      <c r="I234" s="59"/>
      <c r="J234" s="59"/>
      <c r="K234" s="59"/>
      <c r="L234" s="59"/>
    </row>
    <row r="235" spans="1:12">
      <c r="A235" s="7" t="s">
        <v>356</v>
      </c>
      <c r="B235" s="9" t="s">
        <v>2</v>
      </c>
      <c r="C235" s="28">
        <v>0</v>
      </c>
      <c r="D235" s="11">
        <v>0</v>
      </c>
      <c r="E235" s="12">
        <v>0</v>
      </c>
      <c r="F235" s="7">
        <f>SUM(C236+D236-E235)</f>
        <v>0</v>
      </c>
      <c r="G235" s="13">
        <v>41.8</v>
      </c>
      <c r="H235" s="13">
        <f t="shared" si="21"/>
        <v>0</v>
      </c>
      <c r="I235" s="59"/>
      <c r="J235" s="59"/>
      <c r="K235" s="59"/>
      <c r="L235" s="59"/>
    </row>
    <row r="236" spans="1:12">
      <c r="A236" s="7" t="s">
        <v>165</v>
      </c>
      <c r="B236" s="9" t="s">
        <v>85</v>
      </c>
      <c r="C236" s="28">
        <v>0</v>
      </c>
      <c r="D236" s="11">
        <v>0</v>
      </c>
      <c r="E236" s="12">
        <v>0</v>
      </c>
      <c r="F236" s="7">
        <f>SUM(C237+D237-E236)</f>
        <v>0</v>
      </c>
      <c r="G236" s="13">
        <v>66</v>
      </c>
      <c r="H236" s="13">
        <f t="shared" si="21"/>
        <v>0</v>
      </c>
      <c r="I236" s="59"/>
      <c r="J236" s="59"/>
      <c r="K236" s="59"/>
      <c r="L236" s="59"/>
    </row>
    <row r="237" spans="1:12">
      <c r="A237" s="7" t="s">
        <v>84</v>
      </c>
      <c r="B237" s="9" t="s">
        <v>85</v>
      </c>
      <c r="C237" s="28">
        <v>0</v>
      </c>
      <c r="D237" s="11">
        <v>0</v>
      </c>
      <c r="E237" s="12">
        <v>0</v>
      </c>
      <c r="F237" s="7">
        <v>0</v>
      </c>
      <c r="G237" s="13">
        <v>18.98</v>
      </c>
      <c r="H237" s="13">
        <f t="shared" si="21"/>
        <v>0</v>
      </c>
      <c r="I237" s="59"/>
      <c r="J237" s="59"/>
      <c r="K237" s="59"/>
      <c r="L237" s="59"/>
    </row>
    <row r="238" spans="1:12">
      <c r="A238" s="7" t="s">
        <v>59</v>
      </c>
      <c r="B238" s="9" t="s">
        <v>2</v>
      </c>
      <c r="C238" s="28">
        <v>0</v>
      </c>
      <c r="D238" s="11">
        <v>0</v>
      </c>
      <c r="E238" s="12">
        <v>0</v>
      </c>
      <c r="F238" s="7">
        <f>SUM(C239+D239-E238)</f>
        <v>180</v>
      </c>
      <c r="G238" s="13">
        <v>0.37</v>
      </c>
      <c r="H238" s="13">
        <f t="shared" si="21"/>
        <v>0</v>
      </c>
      <c r="I238" s="59"/>
      <c r="J238" s="59"/>
      <c r="K238" s="59"/>
      <c r="L238" s="59"/>
    </row>
    <row r="239" spans="1:12">
      <c r="A239" s="7" t="s">
        <v>412</v>
      </c>
      <c r="B239" s="9" t="s">
        <v>410</v>
      </c>
      <c r="C239" s="28">
        <v>180</v>
      </c>
      <c r="D239" s="11">
        <v>0</v>
      </c>
      <c r="E239" s="12">
        <v>0</v>
      </c>
      <c r="F239" s="7">
        <v>0</v>
      </c>
      <c r="G239" s="13">
        <v>19.899999999999999</v>
      </c>
      <c r="H239" s="13">
        <f t="shared" si="21"/>
        <v>3581.9999999999995</v>
      </c>
      <c r="I239" s="59"/>
      <c r="J239" s="59"/>
      <c r="K239" s="59"/>
      <c r="L239" s="59"/>
    </row>
    <row r="240" spans="1:12">
      <c r="A240" s="7" t="s">
        <v>385</v>
      </c>
      <c r="B240" s="9" t="s">
        <v>386</v>
      </c>
      <c r="C240" s="28">
        <v>13</v>
      </c>
      <c r="D240" s="11">
        <v>0</v>
      </c>
      <c r="E240" s="12">
        <v>0</v>
      </c>
      <c r="F240" s="7">
        <v>0</v>
      </c>
      <c r="G240" s="13">
        <v>17</v>
      </c>
      <c r="H240" s="13">
        <v>0</v>
      </c>
      <c r="I240" s="59"/>
      <c r="J240" s="59"/>
      <c r="K240" s="59"/>
      <c r="L240" s="59"/>
    </row>
    <row r="241" spans="1:12">
      <c r="A241" s="7" t="s">
        <v>396</v>
      </c>
      <c r="B241" s="9" t="s">
        <v>386</v>
      </c>
      <c r="C241" s="28">
        <v>0</v>
      </c>
      <c r="D241" s="11">
        <v>0</v>
      </c>
      <c r="E241" s="12">
        <v>0</v>
      </c>
      <c r="F241" s="7">
        <f>SUM(C242+D242-E241)</f>
        <v>200</v>
      </c>
      <c r="G241" s="13">
        <v>0.43</v>
      </c>
      <c r="H241" s="13">
        <f>F240*G241</f>
        <v>0</v>
      </c>
      <c r="I241" s="59"/>
      <c r="J241" s="59"/>
      <c r="K241" s="59"/>
      <c r="L241" s="59"/>
    </row>
    <row r="242" spans="1:12">
      <c r="A242" s="7" t="s">
        <v>319</v>
      </c>
      <c r="B242" s="9" t="s">
        <v>440</v>
      </c>
      <c r="C242" s="28">
        <v>200</v>
      </c>
      <c r="D242" s="11">
        <v>0</v>
      </c>
      <c r="E242" s="12">
        <v>0</v>
      </c>
      <c r="F242" s="7">
        <f>SUM(C243+D243-E242)</f>
        <v>0</v>
      </c>
      <c r="G242" s="13">
        <v>37.51</v>
      </c>
      <c r="H242" s="13">
        <f>F241*G242</f>
        <v>7502</v>
      </c>
      <c r="I242" s="59"/>
      <c r="J242" s="59"/>
      <c r="K242" s="59"/>
      <c r="L242" s="59"/>
    </row>
    <row r="243" spans="1:12">
      <c r="A243" s="7" t="s">
        <v>215</v>
      </c>
      <c r="B243" s="9" t="s">
        <v>181</v>
      </c>
      <c r="C243" s="28">
        <v>0</v>
      </c>
      <c r="D243" s="11">
        <v>0</v>
      </c>
      <c r="E243" s="12">
        <v>0</v>
      </c>
      <c r="F243" s="7">
        <v>0</v>
      </c>
      <c r="G243" s="13">
        <v>37.54</v>
      </c>
      <c r="H243" s="13">
        <f>F242*G243</f>
        <v>0</v>
      </c>
      <c r="I243" s="59"/>
      <c r="J243" s="59"/>
      <c r="K243" s="59"/>
      <c r="L243" s="59"/>
    </row>
    <row r="244" spans="1:12">
      <c r="A244" s="7" t="s">
        <v>476</v>
      </c>
      <c r="B244" s="9" t="s">
        <v>2</v>
      </c>
      <c r="C244" s="28">
        <v>0</v>
      </c>
      <c r="D244" s="11">
        <v>0</v>
      </c>
      <c r="E244" s="12">
        <v>0</v>
      </c>
      <c r="F244" s="7">
        <f t="shared" ref="F244:F270" si="22">SUM(C245+D245-E244)</f>
        <v>500</v>
      </c>
      <c r="G244" s="13">
        <v>1.87</v>
      </c>
      <c r="H244" s="13">
        <v>0</v>
      </c>
      <c r="I244" s="59"/>
      <c r="J244" s="59"/>
      <c r="K244" s="59"/>
      <c r="L244" s="59"/>
    </row>
    <row r="245" spans="1:12">
      <c r="A245" s="7" t="s">
        <v>60</v>
      </c>
      <c r="B245" s="9" t="s">
        <v>2</v>
      </c>
      <c r="C245" s="28">
        <v>500</v>
      </c>
      <c r="D245" s="11">
        <v>0</v>
      </c>
      <c r="E245" s="12">
        <v>0</v>
      </c>
      <c r="F245" s="7">
        <f t="shared" si="22"/>
        <v>90</v>
      </c>
      <c r="G245" s="13">
        <v>6.5</v>
      </c>
      <c r="H245" s="13">
        <f t="shared" ref="H245:H289" si="23">F244*G245</f>
        <v>3250</v>
      </c>
      <c r="I245" s="59"/>
      <c r="J245" s="59"/>
      <c r="K245" s="59"/>
      <c r="L245" s="59"/>
    </row>
    <row r="246" spans="1:12">
      <c r="A246" s="7" t="s">
        <v>124</v>
      </c>
      <c r="B246" s="9" t="s">
        <v>2</v>
      </c>
      <c r="C246" s="28">
        <v>90</v>
      </c>
      <c r="D246" s="11">
        <v>0</v>
      </c>
      <c r="E246" s="12">
        <v>0</v>
      </c>
      <c r="F246" s="7">
        <f t="shared" si="22"/>
        <v>753</v>
      </c>
      <c r="G246" s="13">
        <v>1.64</v>
      </c>
      <c r="H246" s="13">
        <f t="shared" si="23"/>
        <v>147.6</v>
      </c>
      <c r="I246" s="59"/>
      <c r="J246" s="59"/>
      <c r="K246" s="59"/>
      <c r="L246" s="59"/>
    </row>
    <row r="247" spans="1:12">
      <c r="A247" s="7" t="s">
        <v>170</v>
      </c>
      <c r="B247" s="9" t="s">
        <v>2</v>
      </c>
      <c r="C247" s="28">
        <v>353</v>
      </c>
      <c r="D247" s="11">
        <v>400</v>
      </c>
      <c r="E247" s="12">
        <v>0</v>
      </c>
      <c r="F247" s="7">
        <f t="shared" si="22"/>
        <v>135</v>
      </c>
      <c r="G247" s="13">
        <v>1.64</v>
      </c>
      <c r="H247" s="13">
        <f t="shared" si="23"/>
        <v>1234.9199999999998</v>
      </c>
      <c r="I247" s="59"/>
      <c r="J247" s="59"/>
      <c r="K247" s="59"/>
      <c r="L247" s="59"/>
    </row>
    <row r="248" spans="1:12">
      <c r="A248" s="7" t="s">
        <v>61</v>
      </c>
      <c r="B248" s="9" t="s">
        <v>2</v>
      </c>
      <c r="C248" s="28">
        <v>135</v>
      </c>
      <c r="D248" s="11">
        <v>0</v>
      </c>
      <c r="E248" s="12">
        <v>0</v>
      </c>
      <c r="F248" s="7">
        <f t="shared" si="22"/>
        <v>1043</v>
      </c>
      <c r="G248" s="13">
        <v>28.89</v>
      </c>
      <c r="H248" s="13">
        <f t="shared" si="23"/>
        <v>3900.15</v>
      </c>
      <c r="I248" s="59"/>
      <c r="J248" s="59"/>
      <c r="K248" s="59"/>
      <c r="L248" s="59"/>
    </row>
    <row r="249" spans="1:12">
      <c r="A249" s="7" t="s">
        <v>62</v>
      </c>
      <c r="B249" s="9" t="s">
        <v>2</v>
      </c>
      <c r="C249" s="28">
        <v>1043</v>
      </c>
      <c r="D249" s="11">
        <v>0</v>
      </c>
      <c r="E249" s="12">
        <v>0</v>
      </c>
      <c r="F249" s="7">
        <f t="shared" si="22"/>
        <v>12</v>
      </c>
      <c r="G249" s="13">
        <v>24.07</v>
      </c>
      <c r="H249" s="13">
        <f t="shared" si="23"/>
        <v>25105.010000000002</v>
      </c>
      <c r="I249" s="59"/>
      <c r="J249" s="59"/>
      <c r="K249" s="59"/>
      <c r="L249" s="59"/>
    </row>
    <row r="250" spans="1:12">
      <c r="A250" s="7" t="s">
        <v>466</v>
      </c>
      <c r="B250" s="9" t="s">
        <v>2</v>
      </c>
      <c r="C250" s="28">
        <v>12</v>
      </c>
      <c r="D250" s="11">
        <v>0</v>
      </c>
      <c r="E250" s="12">
        <v>0</v>
      </c>
      <c r="F250" s="7">
        <f t="shared" si="22"/>
        <v>0</v>
      </c>
      <c r="G250" s="13">
        <v>32.380000000000003</v>
      </c>
      <c r="H250" s="13">
        <f t="shared" si="23"/>
        <v>388.56000000000006</v>
      </c>
      <c r="I250" s="59"/>
      <c r="J250" s="59"/>
      <c r="K250" s="59"/>
      <c r="L250" s="59"/>
    </row>
    <row r="251" spans="1:12">
      <c r="A251" s="7" t="s">
        <v>242</v>
      </c>
      <c r="B251" s="9" t="s">
        <v>2</v>
      </c>
      <c r="C251" s="28">
        <v>0</v>
      </c>
      <c r="D251" s="11">
        <v>0</v>
      </c>
      <c r="E251" s="12">
        <v>0</v>
      </c>
      <c r="F251" s="7">
        <f t="shared" si="22"/>
        <v>0</v>
      </c>
      <c r="G251" s="13">
        <v>24.07</v>
      </c>
      <c r="H251" s="13">
        <f t="shared" si="23"/>
        <v>0</v>
      </c>
      <c r="I251" s="59"/>
      <c r="J251" s="59"/>
      <c r="K251" s="59"/>
      <c r="L251" s="59"/>
    </row>
    <row r="252" spans="1:12">
      <c r="A252" s="7" t="s">
        <v>98</v>
      </c>
      <c r="B252" s="9" t="s">
        <v>2</v>
      </c>
      <c r="C252" s="28">
        <v>0</v>
      </c>
      <c r="D252" s="11">
        <v>0</v>
      </c>
      <c r="E252" s="12">
        <v>0</v>
      </c>
      <c r="F252" s="7">
        <f t="shared" si="22"/>
        <v>11000</v>
      </c>
      <c r="G252" s="13">
        <v>29.54</v>
      </c>
      <c r="H252" s="13">
        <f t="shared" si="23"/>
        <v>0</v>
      </c>
      <c r="I252" s="59"/>
      <c r="J252" s="59"/>
      <c r="K252" s="59"/>
      <c r="L252" s="59"/>
    </row>
    <row r="253" spans="1:12">
      <c r="A253" s="7" t="s">
        <v>97</v>
      </c>
      <c r="B253" s="9" t="s">
        <v>288</v>
      </c>
      <c r="C253" s="28">
        <v>11000</v>
      </c>
      <c r="D253" s="11">
        <v>0</v>
      </c>
      <c r="E253" s="12">
        <v>0</v>
      </c>
      <c r="F253" s="7">
        <f t="shared" si="22"/>
        <v>456</v>
      </c>
      <c r="G253" s="13">
        <v>1.1599999999999999</v>
      </c>
      <c r="H253" s="13">
        <f t="shared" si="23"/>
        <v>12760</v>
      </c>
      <c r="I253" s="59"/>
      <c r="J253" s="59"/>
      <c r="K253" s="59"/>
      <c r="L253" s="59"/>
    </row>
    <row r="254" spans="1:12">
      <c r="A254" s="7" t="s">
        <v>568</v>
      </c>
      <c r="B254" s="9" t="s">
        <v>2</v>
      </c>
      <c r="C254" s="28">
        <v>456</v>
      </c>
      <c r="D254" s="11">
        <v>0</v>
      </c>
      <c r="E254" s="12">
        <v>0</v>
      </c>
      <c r="F254" s="7">
        <f t="shared" si="22"/>
        <v>200</v>
      </c>
      <c r="G254" s="13">
        <v>1859</v>
      </c>
      <c r="H254" s="13">
        <f t="shared" si="23"/>
        <v>847704</v>
      </c>
      <c r="I254" s="59"/>
      <c r="J254" s="59"/>
      <c r="K254" s="59"/>
      <c r="L254" s="59"/>
    </row>
    <row r="255" spans="1:12">
      <c r="A255" s="7" t="s">
        <v>395</v>
      </c>
      <c r="B255" s="9" t="s">
        <v>102</v>
      </c>
      <c r="C255" s="28">
        <v>200</v>
      </c>
      <c r="D255" s="11">
        <v>0</v>
      </c>
      <c r="E255" s="12">
        <v>0</v>
      </c>
      <c r="F255" s="7">
        <f t="shared" si="22"/>
        <v>220</v>
      </c>
      <c r="G255" s="13">
        <v>0.99</v>
      </c>
      <c r="H255" s="13">
        <f t="shared" si="23"/>
        <v>198</v>
      </c>
      <c r="I255" s="59"/>
      <c r="J255" s="59"/>
      <c r="K255" s="59"/>
      <c r="L255" s="59"/>
    </row>
    <row r="256" spans="1:12">
      <c r="A256" s="7" t="s">
        <v>45</v>
      </c>
      <c r="B256" s="9" t="s">
        <v>531</v>
      </c>
      <c r="C256" s="28">
        <v>220</v>
      </c>
      <c r="D256" s="11">
        <v>0</v>
      </c>
      <c r="E256" s="12">
        <v>0</v>
      </c>
      <c r="F256" s="7">
        <f t="shared" si="22"/>
        <v>490</v>
      </c>
      <c r="G256" s="13">
        <v>1.4</v>
      </c>
      <c r="H256" s="13">
        <f t="shared" si="23"/>
        <v>308</v>
      </c>
      <c r="I256" s="59"/>
      <c r="J256" s="59"/>
      <c r="K256" s="59"/>
      <c r="L256" s="59"/>
    </row>
    <row r="257" spans="1:12">
      <c r="A257" s="7" t="s">
        <v>46</v>
      </c>
      <c r="B257" s="9" t="s">
        <v>2</v>
      </c>
      <c r="C257" s="28">
        <v>490</v>
      </c>
      <c r="D257" s="11">
        <v>0</v>
      </c>
      <c r="E257" s="12">
        <v>0</v>
      </c>
      <c r="F257" s="7">
        <f t="shared" si="22"/>
        <v>543</v>
      </c>
      <c r="G257" s="13">
        <v>13.26</v>
      </c>
      <c r="H257" s="13">
        <f t="shared" si="23"/>
        <v>6497.4</v>
      </c>
      <c r="I257" s="59"/>
      <c r="J257" s="59"/>
      <c r="K257" s="59"/>
      <c r="L257" s="59"/>
    </row>
    <row r="258" spans="1:12">
      <c r="A258" s="7" t="s">
        <v>441</v>
      </c>
      <c r="B258" s="9" t="s">
        <v>2</v>
      </c>
      <c r="C258" s="28">
        <v>543</v>
      </c>
      <c r="D258" s="11">
        <v>0</v>
      </c>
      <c r="E258" s="12">
        <v>0</v>
      </c>
      <c r="F258" s="7">
        <f t="shared" si="22"/>
        <v>300</v>
      </c>
      <c r="G258" s="13">
        <v>28.62</v>
      </c>
      <c r="H258" s="13">
        <f t="shared" si="23"/>
        <v>15540.66</v>
      </c>
      <c r="I258" s="59"/>
      <c r="J258" s="59"/>
      <c r="K258" s="59"/>
      <c r="L258" s="59"/>
    </row>
    <row r="259" spans="1:12">
      <c r="A259" s="7" t="s">
        <v>529</v>
      </c>
      <c r="B259" s="9" t="s">
        <v>530</v>
      </c>
      <c r="C259" s="28">
        <v>300</v>
      </c>
      <c r="D259" s="11">
        <v>0</v>
      </c>
      <c r="E259" s="12">
        <v>0</v>
      </c>
      <c r="F259" s="7">
        <f t="shared" si="22"/>
        <v>600</v>
      </c>
      <c r="G259" s="13">
        <v>90</v>
      </c>
      <c r="H259" s="13">
        <f t="shared" si="23"/>
        <v>27000</v>
      </c>
      <c r="I259" s="59"/>
      <c r="J259" s="59"/>
      <c r="K259" s="59"/>
      <c r="L259" s="59"/>
    </row>
    <row r="260" spans="1:12">
      <c r="A260" s="7" t="s">
        <v>265</v>
      </c>
      <c r="B260" s="9" t="s">
        <v>2</v>
      </c>
      <c r="C260" s="28">
        <v>600</v>
      </c>
      <c r="D260" s="11">
        <v>0</v>
      </c>
      <c r="E260" s="12">
        <v>0</v>
      </c>
      <c r="F260" s="7">
        <f t="shared" si="22"/>
        <v>15</v>
      </c>
      <c r="G260" s="13">
        <v>28.62</v>
      </c>
      <c r="H260" s="13">
        <f t="shared" si="23"/>
        <v>17172</v>
      </c>
      <c r="I260" s="59"/>
      <c r="J260" s="59"/>
      <c r="K260" s="59"/>
      <c r="L260" s="59"/>
    </row>
    <row r="261" spans="1:12">
      <c r="A261" s="7" t="s">
        <v>532</v>
      </c>
      <c r="B261" s="9" t="s">
        <v>178</v>
      </c>
      <c r="C261" s="28">
        <v>15</v>
      </c>
      <c r="D261" s="11">
        <v>0</v>
      </c>
      <c r="E261" s="12">
        <v>0</v>
      </c>
      <c r="F261" s="7">
        <f t="shared" si="22"/>
        <v>0</v>
      </c>
      <c r="G261" s="13">
        <v>95.7</v>
      </c>
      <c r="H261" s="13">
        <f t="shared" si="23"/>
        <v>1435.5</v>
      </c>
      <c r="I261" s="59"/>
      <c r="J261" s="59"/>
      <c r="K261" s="59"/>
      <c r="L261" s="59"/>
    </row>
    <row r="262" spans="1:12">
      <c r="A262" s="7" t="s">
        <v>311</v>
      </c>
      <c r="B262" s="9" t="s">
        <v>178</v>
      </c>
      <c r="C262" s="28">
        <v>0</v>
      </c>
      <c r="D262" s="11">
        <v>0</v>
      </c>
      <c r="E262" s="12">
        <v>0</v>
      </c>
      <c r="F262" s="7">
        <f t="shared" si="22"/>
        <v>580</v>
      </c>
      <c r="G262" s="13">
        <v>47.06</v>
      </c>
      <c r="H262" s="13">
        <f t="shared" si="23"/>
        <v>0</v>
      </c>
      <c r="I262" s="59"/>
      <c r="J262" s="59"/>
      <c r="K262" s="59"/>
      <c r="L262" s="59"/>
    </row>
    <row r="263" spans="1:12">
      <c r="A263" s="7" t="s">
        <v>246</v>
      </c>
      <c r="B263" s="9" t="s">
        <v>178</v>
      </c>
      <c r="C263" s="28">
        <v>80</v>
      </c>
      <c r="D263" s="11">
        <v>500</v>
      </c>
      <c r="E263" s="12">
        <v>0</v>
      </c>
      <c r="F263" s="7">
        <f t="shared" si="22"/>
        <v>60</v>
      </c>
      <c r="G263" s="13">
        <v>6.59</v>
      </c>
      <c r="H263" s="13">
        <f t="shared" si="23"/>
        <v>3822.2</v>
      </c>
      <c r="I263" s="59"/>
      <c r="J263" s="59"/>
      <c r="K263" s="59"/>
      <c r="L263" s="59"/>
    </row>
    <row r="264" spans="1:12">
      <c r="A264" s="7" t="s">
        <v>413</v>
      </c>
      <c r="B264" s="9" t="s">
        <v>414</v>
      </c>
      <c r="C264" s="28">
        <v>60</v>
      </c>
      <c r="D264" s="11">
        <v>0</v>
      </c>
      <c r="E264" s="12">
        <v>0</v>
      </c>
      <c r="F264" s="7">
        <f t="shared" si="22"/>
        <v>0</v>
      </c>
      <c r="G264" s="13">
        <v>4.95</v>
      </c>
      <c r="H264" s="13">
        <f t="shared" si="23"/>
        <v>297</v>
      </c>
      <c r="I264" s="59"/>
      <c r="J264" s="59"/>
      <c r="K264" s="59"/>
      <c r="L264" s="59"/>
    </row>
    <row r="265" spans="1:12">
      <c r="A265" s="7" t="s">
        <v>477</v>
      </c>
      <c r="B265" s="9" t="s">
        <v>478</v>
      </c>
      <c r="C265" s="28">
        <v>0</v>
      </c>
      <c r="D265" s="11">
        <v>0</v>
      </c>
      <c r="E265" s="12">
        <v>0</v>
      </c>
      <c r="F265" s="7">
        <f t="shared" si="22"/>
        <v>200</v>
      </c>
      <c r="G265" s="13">
        <v>7.47</v>
      </c>
      <c r="H265" s="13">
        <f t="shared" si="23"/>
        <v>0</v>
      </c>
      <c r="I265" s="59"/>
      <c r="J265" s="59"/>
      <c r="K265" s="59"/>
      <c r="L265" s="59"/>
    </row>
    <row r="266" spans="1:12">
      <c r="A266" s="7" t="s">
        <v>245</v>
      </c>
      <c r="B266" s="9" t="s">
        <v>102</v>
      </c>
      <c r="C266" s="28">
        <v>200</v>
      </c>
      <c r="D266" s="11">
        <v>0</v>
      </c>
      <c r="E266" s="12">
        <v>0</v>
      </c>
      <c r="F266" s="7">
        <f t="shared" si="22"/>
        <v>7</v>
      </c>
      <c r="G266" s="13">
        <v>24</v>
      </c>
      <c r="H266" s="13">
        <f t="shared" si="23"/>
        <v>4800</v>
      </c>
      <c r="I266" s="59"/>
      <c r="J266" s="59"/>
      <c r="K266" s="59"/>
      <c r="L266" s="59"/>
    </row>
    <row r="267" spans="1:12">
      <c r="A267" s="7" t="s">
        <v>353</v>
      </c>
      <c r="B267" s="9" t="s">
        <v>88</v>
      </c>
      <c r="C267" s="28">
        <v>0</v>
      </c>
      <c r="D267" s="11">
        <v>7</v>
      </c>
      <c r="E267" s="12">
        <v>0</v>
      </c>
      <c r="F267" s="7">
        <f t="shared" si="22"/>
        <v>0</v>
      </c>
      <c r="G267" s="13">
        <v>149.6</v>
      </c>
      <c r="H267" s="13">
        <f t="shared" si="23"/>
        <v>1047.2</v>
      </c>
      <c r="I267" s="59"/>
      <c r="J267" s="59"/>
      <c r="K267" s="59"/>
      <c r="L267" s="59"/>
    </row>
    <row r="268" spans="1:12">
      <c r="A268" s="7" t="s">
        <v>535</v>
      </c>
      <c r="B268" s="9" t="s">
        <v>102</v>
      </c>
      <c r="C268" s="28">
        <v>0</v>
      </c>
      <c r="D268" s="11">
        <v>0</v>
      </c>
      <c r="E268" s="12">
        <v>0</v>
      </c>
      <c r="F268" s="7">
        <f t="shared" si="22"/>
        <v>62</v>
      </c>
      <c r="G268" s="13">
        <v>469</v>
      </c>
      <c r="H268" s="13">
        <f t="shared" si="23"/>
        <v>0</v>
      </c>
      <c r="I268" s="59"/>
      <c r="J268" s="59"/>
      <c r="K268" s="59"/>
      <c r="L268" s="59"/>
    </row>
    <row r="269" spans="1:12">
      <c r="A269" s="7" t="s">
        <v>533</v>
      </c>
      <c r="B269" s="9" t="s">
        <v>534</v>
      </c>
      <c r="C269" s="28">
        <v>62</v>
      </c>
      <c r="D269" s="11">
        <v>0</v>
      </c>
      <c r="E269" s="12">
        <v>0</v>
      </c>
      <c r="F269" s="7">
        <f t="shared" si="22"/>
        <v>700</v>
      </c>
      <c r="G269" s="13">
        <v>21.64</v>
      </c>
      <c r="H269" s="13">
        <f t="shared" si="23"/>
        <v>1341.68</v>
      </c>
      <c r="I269" s="59"/>
      <c r="J269" s="59"/>
      <c r="K269" s="59"/>
      <c r="L269" s="59"/>
    </row>
    <row r="270" spans="1:12">
      <c r="A270" s="7" t="s">
        <v>378</v>
      </c>
      <c r="B270" s="9" t="s">
        <v>178</v>
      </c>
      <c r="C270" s="28">
        <v>700</v>
      </c>
      <c r="D270" s="11">
        <v>0</v>
      </c>
      <c r="E270" s="12">
        <v>0</v>
      </c>
      <c r="F270" s="7">
        <f t="shared" si="22"/>
        <v>0</v>
      </c>
      <c r="G270" s="13">
        <v>93</v>
      </c>
      <c r="H270" s="13">
        <f t="shared" si="23"/>
        <v>65100</v>
      </c>
      <c r="I270" s="59"/>
      <c r="J270" s="59"/>
      <c r="K270" s="59"/>
      <c r="L270" s="59"/>
    </row>
    <row r="271" spans="1:12">
      <c r="A271" s="7" t="s">
        <v>409</v>
      </c>
      <c r="B271" s="9" t="s">
        <v>411</v>
      </c>
      <c r="C271" s="28">
        <v>0</v>
      </c>
      <c r="D271" s="11">
        <v>0</v>
      </c>
      <c r="E271" s="12">
        <v>0</v>
      </c>
      <c r="F271" s="7">
        <f>C272+D272-E271</f>
        <v>45</v>
      </c>
      <c r="G271" s="13">
        <v>82</v>
      </c>
      <c r="H271" s="13">
        <f t="shared" si="23"/>
        <v>0</v>
      </c>
      <c r="I271" s="59"/>
      <c r="J271" s="59"/>
      <c r="K271" s="59"/>
      <c r="L271" s="59"/>
    </row>
    <row r="272" spans="1:12">
      <c r="A272" s="7" t="s">
        <v>130</v>
      </c>
      <c r="B272" s="9" t="s">
        <v>131</v>
      </c>
      <c r="C272" s="28">
        <v>45</v>
      </c>
      <c r="D272" s="11">
        <v>0</v>
      </c>
      <c r="E272" s="12">
        <v>0</v>
      </c>
      <c r="F272" s="7">
        <f t="shared" ref="F272:F302" si="24">SUM(C273+D273-E272)</f>
        <v>6</v>
      </c>
      <c r="G272" s="13">
        <v>15</v>
      </c>
      <c r="H272" s="13">
        <f t="shared" si="23"/>
        <v>675</v>
      </c>
      <c r="I272" s="59"/>
      <c r="J272" s="59"/>
      <c r="K272" s="59"/>
      <c r="L272" s="59"/>
    </row>
    <row r="273" spans="1:12">
      <c r="A273" s="7" t="s">
        <v>47</v>
      </c>
      <c r="B273" s="9" t="s">
        <v>81</v>
      </c>
      <c r="C273" s="28">
        <v>6</v>
      </c>
      <c r="D273" s="11">
        <v>0</v>
      </c>
      <c r="E273" s="12">
        <v>0</v>
      </c>
      <c r="F273" s="7">
        <f t="shared" si="24"/>
        <v>36</v>
      </c>
      <c r="G273" s="13">
        <v>193</v>
      </c>
      <c r="H273" s="13">
        <f t="shared" si="23"/>
        <v>1158</v>
      </c>
      <c r="I273" s="59"/>
      <c r="J273" s="59"/>
      <c r="K273" s="59"/>
      <c r="L273" s="59"/>
    </row>
    <row r="274" spans="1:12">
      <c r="A274" s="7" t="s">
        <v>512</v>
      </c>
      <c r="B274" s="9" t="s">
        <v>513</v>
      </c>
      <c r="C274" s="28">
        <v>36</v>
      </c>
      <c r="D274" s="11">
        <v>0</v>
      </c>
      <c r="E274" s="12">
        <v>0</v>
      </c>
      <c r="F274" s="7">
        <f t="shared" si="24"/>
        <v>0</v>
      </c>
      <c r="G274" s="13">
        <v>8950</v>
      </c>
      <c r="H274" s="13">
        <f t="shared" si="23"/>
        <v>322200</v>
      </c>
      <c r="I274" s="59"/>
      <c r="J274" s="59"/>
      <c r="K274" s="59"/>
      <c r="L274" s="59"/>
    </row>
    <row r="275" spans="1:12">
      <c r="A275" s="7" t="s">
        <v>219</v>
      </c>
      <c r="B275" s="9" t="s">
        <v>87</v>
      </c>
      <c r="C275" s="28">
        <v>0</v>
      </c>
      <c r="D275" s="11">
        <v>0</v>
      </c>
      <c r="E275" s="12">
        <v>0</v>
      </c>
      <c r="F275" s="7">
        <f t="shared" si="24"/>
        <v>310</v>
      </c>
      <c r="G275" s="13">
        <v>95.99</v>
      </c>
      <c r="H275" s="13">
        <f t="shared" si="23"/>
        <v>0</v>
      </c>
      <c r="I275" s="59"/>
      <c r="J275" s="59"/>
      <c r="K275" s="59"/>
      <c r="L275" s="59"/>
    </row>
    <row r="276" spans="1:12">
      <c r="A276" s="7" t="s">
        <v>467</v>
      </c>
      <c r="B276" s="9" t="s">
        <v>87</v>
      </c>
      <c r="C276" s="28">
        <v>300</v>
      </c>
      <c r="D276" s="11">
        <v>10</v>
      </c>
      <c r="E276" s="12">
        <v>0</v>
      </c>
      <c r="F276" s="7">
        <f t="shared" si="24"/>
        <v>57</v>
      </c>
      <c r="G276" s="13">
        <v>16.8</v>
      </c>
      <c r="H276" s="13">
        <f t="shared" si="23"/>
        <v>5208</v>
      </c>
      <c r="I276" s="59"/>
      <c r="J276" s="59"/>
      <c r="K276" s="59"/>
      <c r="L276" s="59"/>
    </row>
    <row r="277" spans="1:12">
      <c r="A277" s="7" t="s">
        <v>77</v>
      </c>
      <c r="B277" s="9" t="s">
        <v>78</v>
      </c>
      <c r="C277" s="28">
        <v>57</v>
      </c>
      <c r="D277" s="11">
        <v>0</v>
      </c>
      <c r="E277" s="12">
        <v>0</v>
      </c>
      <c r="F277" s="7">
        <f t="shared" si="24"/>
        <v>100</v>
      </c>
      <c r="G277" s="13">
        <v>380</v>
      </c>
      <c r="H277" s="13">
        <f t="shared" si="23"/>
        <v>21660</v>
      </c>
      <c r="I277" s="59"/>
      <c r="J277" s="59"/>
      <c r="K277" s="59"/>
      <c r="L277" s="59"/>
    </row>
    <row r="278" spans="1:12">
      <c r="A278" s="7" t="s">
        <v>309</v>
      </c>
      <c r="B278" s="9" t="s">
        <v>78</v>
      </c>
      <c r="C278" s="28">
        <v>100</v>
      </c>
      <c r="D278" s="11">
        <v>0</v>
      </c>
      <c r="E278" s="12">
        <v>0</v>
      </c>
      <c r="F278" s="7">
        <f t="shared" si="24"/>
        <v>100</v>
      </c>
      <c r="G278" s="13">
        <v>2182.84</v>
      </c>
      <c r="H278" s="13">
        <f t="shared" si="23"/>
        <v>218284</v>
      </c>
      <c r="I278" s="59"/>
      <c r="J278" s="59"/>
      <c r="K278" s="59"/>
      <c r="L278" s="59"/>
    </row>
    <row r="279" spans="1:12">
      <c r="A279" s="7" t="s">
        <v>48</v>
      </c>
      <c r="B279" s="9" t="s">
        <v>2</v>
      </c>
      <c r="C279" s="28">
        <v>100</v>
      </c>
      <c r="D279" s="11">
        <v>0</v>
      </c>
      <c r="E279" s="12">
        <v>0</v>
      </c>
      <c r="F279" s="7">
        <f t="shared" si="24"/>
        <v>0</v>
      </c>
      <c r="G279" s="13">
        <v>27.5</v>
      </c>
      <c r="H279" s="13">
        <f t="shared" si="23"/>
        <v>2750</v>
      </c>
      <c r="I279" s="59"/>
      <c r="J279" s="59"/>
      <c r="K279" s="59"/>
      <c r="L279" s="59"/>
    </row>
    <row r="280" spans="1:12">
      <c r="A280" s="7" t="s">
        <v>49</v>
      </c>
      <c r="B280" s="9" t="s">
        <v>2</v>
      </c>
      <c r="C280" s="28">
        <v>0</v>
      </c>
      <c r="D280" s="11">
        <v>0</v>
      </c>
      <c r="E280" s="12">
        <v>0</v>
      </c>
      <c r="F280" s="7">
        <f t="shared" si="24"/>
        <v>100</v>
      </c>
      <c r="G280" s="13">
        <v>32</v>
      </c>
      <c r="H280" s="13">
        <f t="shared" si="23"/>
        <v>0</v>
      </c>
      <c r="I280" s="59"/>
      <c r="J280" s="59"/>
      <c r="K280" s="59"/>
      <c r="L280" s="59"/>
    </row>
    <row r="281" spans="1:12">
      <c r="A281" s="7" t="s">
        <v>75</v>
      </c>
      <c r="B281" s="9" t="s">
        <v>2</v>
      </c>
      <c r="C281" s="28">
        <v>100</v>
      </c>
      <c r="D281" s="11">
        <v>0</v>
      </c>
      <c r="E281" s="12">
        <v>0</v>
      </c>
      <c r="F281" s="7">
        <f t="shared" si="24"/>
        <v>240</v>
      </c>
      <c r="G281" s="13">
        <v>38</v>
      </c>
      <c r="H281" s="13">
        <f t="shared" si="23"/>
        <v>3800</v>
      </c>
      <c r="I281" s="59"/>
      <c r="J281" s="59"/>
      <c r="K281" s="59"/>
      <c r="L281" s="59"/>
    </row>
    <row r="282" spans="1:12">
      <c r="A282" s="7" t="s">
        <v>176</v>
      </c>
      <c r="B282" s="9" t="s">
        <v>2</v>
      </c>
      <c r="C282" s="28">
        <v>240</v>
      </c>
      <c r="D282" s="11">
        <v>0</v>
      </c>
      <c r="E282" s="12">
        <v>0</v>
      </c>
      <c r="F282" s="7">
        <f t="shared" si="24"/>
        <v>0</v>
      </c>
      <c r="G282" s="13">
        <v>38</v>
      </c>
      <c r="H282" s="13">
        <f t="shared" si="23"/>
        <v>9120</v>
      </c>
      <c r="I282" s="59"/>
      <c r="J282" s="59"/>
      <c r="K282" s="59"/>
      <c r="L282" s="59"/>
    </row>
    <row r="283" spans="1:12">
      <c r="A283" s="7" t="s">
        <v>50</v>
      </c>
      <c r="B283" s="9" t="s">
        <v>2</v>
      </c>
      <c r="C283" s="28">
        <v>0</v>
      </c>
      <c r="D283" s="11">
        <v>0</v>
      </c>
      <c r="E283" s="12">
        <v>0</v>
      </c>
      <c r="F283" s="7">
        <f t="shared" si="24"/>
        <v>0</v>
      </c>
      <c r="G283" s="13">
        <v>38</v>
      </c>
      <c r="H283" s="13">
        <f t="shared" si="23"/>
        <v>0</v>
      </c>
      <c r="I283" s="59"/>
      <c r="J283" s="59"/>
      <c r="K283" s="59"/>
      <c r="L283" s="59"/>
    </row>
    <row r="284" spans="1:12">
      <c r="A284" s="7" t="s">
        <v>51</v>
      </c>
      <c r="B284" s="9" t="s">
        <v>2</v>
      </c>
      <c r="C284" s="28">
        <v>0</v>
      </c>
      <c r="D284" s="11">
        <v>0</v>
      </c>
      <c r="E284" s="12">
        <v>0</v>
      </c>
      <c r="F284" s="7">
        <f t="shared" si="24"/>
        <v>5</v>
      </c>
      <c r="G284" s="13">
        <v>38</v>
      </c>
      <c r="H284" s="13">
        <f t="shared" si="23"/>
        <v>0</v>
      </c>
      <c r="I284" s="59"/>
      <c r="J284" s="59"/>
      <c r="K284" s="59"/>
      <c r="L284" s="59"/>
    </row>
    <row r="285" spans="1:12">
      <c r="A285" s="7" t="s">
        <v>158</v>
      </c>
      <c r="B285" s="9" t="s">
        <v>2</v>
      </c>
      <c r="C285" s="28">
        <v>5</v>
      </c>
      <c r="D285" s="11">
        <v>0</v>
      </c>
      <c r="E285" s="12">
        <v>0</v>
      </c>
      <c r="F285" s="7">
        <f t="shared" si="24"/>
        <v>2</v>
      </c>
      <c r="G285" s="13">
        <v>13.9</v>
      </c>
      <c r="H285" s="13">
        <f t="shared" si="23"/>
        <v>69.5</v>
      </c>
      <c r="I285" s="59"/>
      <c r="J285" s="59"/>
      <c r="K285" s="59"/>
      <c r="L285" s="59"/>
    </row>
    <row r="286" spans="1:12">
      <c r="A286" s="7" t="s">
        <v>443</v>
      </c>
      <c r="B286" s="9" t="s">
        <v>442</v>
      </c>
      <c r="C286" s="28">
        <v>2</v>
      </c>
      <c r="D286" s="11">
        <v>0</v>
      </c>
      <c r="E286" s="12">
        <v>0</v>
      </c>
      <c r="F286" s="7">
        <f t="shared" si="24"/>
        <v>4</v>
      </c>
      <c r="G286" s="13">
        <v>450</v>
      </c>
      <c r="H286" s="13">
        <f t="shared" si="23"/>
        <v>900</v>
      </c>
      <c r="I286" s="59"/>
      <c r="J286" s="59"/>
      <c r="K286" s="59"/>
      <c r="L286" s="59"/>
    </row>
    <row r="287" spans="1:12">
      <c r="A287" s="7" t="s">
        <v>52</v>
      </c>
      <c r="B287" s="9" t="s">
        <v>81</v>
      </c>
      <c r="C287" s="28">
        <v>4</v>
      </c>
      <c r="D287" s="11">
        <v>0</v>
      </c>
      <c r="E287" s="12">
        <v>0</v>
      </c>
      <c r="F287" s="7">
        <f t="shared" si="24"/>
        <v>3</v>
      </c>
      <c r="G287" s="13">
        <v>48</v>
      </c>
      <c r="H287" s="13">
        <f t="shared" si="23"/>
        <v>192</v>
      </c>
      <c r="I287" s="59"/>
      <c r="J287" s="59"/>
      <c r="K287" s="59"/>
      <c r="L287" s="59"/>
    </row>
    <row r="288" spans="1:12">
      <c r="A288" s="15" t="s">
        <v>259</v>
      </c>
      <c r="B288" s="9" t="s">
        <v>238</v>
      </c>
      <c r="C288" s="28">
        <v>0</v>
      </c>
      <c r="D288" s="11">
        <v>3</v>
      </c>
      <c r="E288" s="12">
        <v>0</v>
      </c>
      <c r="F288" s="7">
        <f t="shared" si="24"/>
        <v>1</v>
      </c>
      <c r="G288" s="13">
        <v>1975.56</v>
      </c>
      <c r="H288" s="13">
        <f t="shared" si="23"/>
        <v>5926.68</v>
      </c>
      <c r="I288" s="59"/>
      <c r="J288" s="59"/>
      <c r="K288" s="59"/>
      <c r="L288" s="59"/>
    </row>
    <row r="289" spans="1:12">
      <c r="A289" s="15" t="s">
        <v>257</v>
      </c>
      <c r="B289" s="9" t="s">
        <v>238</v>
      </c>
      <c r="C289" s="28">
        <v>0</v>
      </c>
      <c r="D289" s="11">
        <v>1</v>
      </c>
      <c r="E289" s="12">
        <v>0</v>
      </c>
      <c r="F289" s="7">
        <f t="shared" si="24"/>
        <v>0</v>
      </c>
      <c r="G289" s="13">
        <v>2721.91</v>
      </c>
      <c r="H289" s="13">
        <f t="shared" si="23"/>
        <v>2721.91</v>
      </c>
      <c r="I289" s="59"/>
      <c r="J289" s="59"/>
      <c r="K289" s="59"/>
      <c r="L289" s="59"/>
    </row>
    <row r="290" spans="1:12">
      <c r="A290" s="15" t="s">
        <v>492</v>
      </c>
      <c r="B290" s="9" t="s">
        <v>238</v>
      </c>
      <c r="C290" s="28">
        <v>0</v>
      </c>
      <c r="D290" s="11">
        <v>0</v>
      </c>
      <c r="E290" s="12">
        <v>0</v>
      </c>
      <c r="F290" s="7">
        <f t="shared" si="24"/>
        <v>5</v>
      </c>
      <c r="G290" s="13">
        <v>2919.2</v>
      </c>
      <c r="H290" s="13">
        <v>2919.2</v>
      </c>
      <c r="I290" s="59"/>
      <c r="J290" s="59"/>
      <c r="K290" s="59"/>
      <c r="L290" s="59"/>
    </row>
    <row r="291" spans="1:12">
      <c r="A291" s="15" t="s">
        <v>255</v>
      </c>
      <c r="B291" s="9" t="s">
        <v>238</v>
      </c>
      <c r="C291" s="28">
        <v>0</v>
      </c>
      <c r="D291" s="11">
        <v>5</v>
      </c>
      <c r="E291" s="12">
        <v>0</v>
      </c>
      <c r="F291" s="7">
        <f t="shared" si="24"/>
        <v>123</v>
      </c>
      <c r="G291" s="13">
        <v>3143.76</v>
      </c>
      <c r="H291" s="13">
        <f t="shared" ref="H291:H298" si="25">F290*G291</f>
        <v>15718.800000000001</v>
      </c>
      <c r="I291" s="59"/>
      <c r="J291" s="59"/>
      <c r="K291" s="59"/>
      <c r="L291" s="59"/>
    </row>
    <row r="292" spans="1:12">
      <c r="A292" s="15" t="s">
        <v>256</v>
      </c>
      <c r="B292" s="9" t="s">
        <v>238</v>
      </c>
      <c r="C292" s="28">
        <v>120</v>
      </c>
      <c r="D292" s="11">
        <v>3</v>
      </c>
      <c r="E292" s="12">
        <v>0</v>
      </c>
      <c r="F292" s="7">
        <f t="shared" si="24"/>
        <v>4</v>
      </c>
      <c r="G292" s="13">
        <v>3861.29</v>
      </c>
      <c r="H292" s="13">
        <f t="shared" si="25"/>
        <v>474938.67</v>
      </c>
      <c r="I292" s="59"/>
      <c r="J292" s="59"/>
      <c r="K292" s="59"/>
      <c r="L292" s="59"/>
    </row>
    <row r="293" spans="1:12">
      <c r="A293" s="15" t="s">
        <v>260</v>
      </c>
      <c r="B293" s="9" t="s">
        <v>238</v>
      </c>
      <c r="C293" s="28">
        <v>0</v>
      </c>
      <c r="D293" s="11">
        <v>4</v>
      </c>
      <c r="E293" s="12">
        <v>0</v>
      </c>
      <c r="F293" s="7">
        <f t="shared" si="24"/>
        <v>100</v>
      </c>
      <c r="G293" s="13">
        <v>1303.19</v>
      </c>
      <c r="H293" s="13">
        <f t="shared" si="25"/>
        <v>5212.76</v>
      </c>
      <c r="I293" s="59"/>
      <c r="J293" s="59"/>
      <c r="K293" s="59"/>
      <c r="L293" s="59"/>
    </row>
    <row r="294" spans="1:12">
      <c r="A294" s="7" t="s">
        <v>379</v>
      </c>
      <c r="B294" s="9" t="s">
        <v>2</v>
      </c>
      <c r="C294" s="28">
        <v>100</v>
      </c>
      <c r="D294" s="11">
        <v>0</v>
      </c>
      <c r="E294" s="12">
        <v>0</v>
      </c>
      <c r="F294" s="7">
        <f t="shared" si="24"/>
        <v>0</v>
      </c>
      <c r="G294" s="13">
        <v>89</v>
      </c>
      <c r="H294" s="13">
        <f t="shared" si="25"/>
        <v>8900</v>
      </c>
      <c r="I294" s="59"/>
      <c r="J294" s="59"/>
      <c r="K294" s="59"/>
      <c r="L294" s="59"/>
    </row>
    <row r="295" spans="1:12">
      <c r="A295" s="7" t="s">
        <v>364</v>
      </c>
      <c r="B295" s="9" t="s">
        <v>2</v>
      </c>
      <c r="C295" s="28">
        <v>0</v>
      </c>
      <c r="D295" s="11">
        <v>0</v>
      </c>
      <c r="E295" s="12">
        <v>0</v>
      </c>
      <c r="F295" s="7">
        <f t="shared" si="24"/>
        <v>2</v>
      </c>
      <c r="G295" s="13">
        <v>13.35</v>
      </c>
      <c r="H295" s="13">
        <f t="shared" si="25"/>
        <v>0</v>
      </c>
      <c r="I295" s="59"/>
      <c r="J295" s="59"/>
      <c r="K295" s="59"/>
      <c r="L295" s="59"/>
    </row>
    <row r="296" spans="1:12">
      <c r="A296" s="7" t="s">
        <v>204</v>
      </c>
      <c r="B296" s="9" t="s">
        <v>205</v>
      </c>
      <c r="C296" s="28">
        <v>2</v>
      </c>
      <c r="D296" s="11">
        <v>0</v>
      </c>
      <c r="E296" s="12">
        <v>0</v>
      </c>
      <c r="F296" s="7">
        <f t="shared" si="24"/>
        <v>0</v>
      </c>
      <c r="G296" s="13">
        <v>4</v>
      </c>
      <c r="H296" s="13">
        <f t="shared" si="25"/>
        <v>8</v>
      </c>
      <c r="I296" s="59"/>
      <c r="J296" s="59"/>
      <c r="K296" s="59"/>
      <c r="L296" s="59"/>
    </row>
    <row r="297" spans="1:12">
      <c r="A297" s="7" t="s">
        <v>53</v>
      </c>
      <c r="B297" s="9" t="s">
        <v>71</v>
      </c>
      <c r="C297" s="28">
        <v>0</v>
      </c>
      <c r="D297" s="11">
        <v>0</v>
      </c>
      <c r="E297" s="12">
        <v>0</v>
      </c>
      <c r="F297" s="7">
        <f t="shared" si="24"/>
        <v>300</v>
      </c>
      <c r="G297" s="13">
        <v>14.85</v>
      </c>
      <c r="H297" s="13">
        <f t="shared" si="25"/>
        <v>0</v>
      </c>
      <c r="I297" s="59"/>
      <c r="J297" s="59"/>
      <c r="K297" s="59"/>
      <c r="L297" s="59"/>
    </row>
    <row r="298" spans="1:12">
      <c r="A298" s="7" t="s">
        <v>400</v>
      </c>
      <c r="B298" s="9" t="s">
        <v>102</v>
      </c>
      <c r="C298" s="28">
        <v>300</v>
      </c>
      <c r="D298" s="11">
        <v>0</v>
      </c>
      <c r="E298" s="12">
        <v>0</v>
      </c>
      <c r="F298" s="7">
        <f t="shared" si="24"/>
        <v>8</v>
      </c>
      <c r="G298" s="13">
        <v>1.21</v>
      </c>
      <c r="H298" s="13">
        <f t="shared" si="25"/>
        <v>363</v>
      </c>
      <c r="I298" s="59"/>
      <c r="J298" s="59"/>
      <c r="K298" s="59"/>
      <c r="L298" s="59"/>
    </row>
    <row r="299" spans="1:12">
      <c r="A299" s="15" t="s">
        <v>254</v>
      </c>
      <c r="B299" s="9" t="s">
        <v>2</v>
      </c>
      <c r="C299" s="28">
        <v>4</v>
      </c>
      <c r="D299" s="11">
        <v>4</v>
      </c>
      <c r="E299" s="12">
        <v>0</v>
      </c>
      <c r="F299" s="7">
        <f t="shared" si="24"/>
        <v>0</v>
      </c>
      <c r="G299" s="13">
        <v>1082.53</v>
      </c>
      <c r="H299" s="27" t="s">
        <v>493</v>
      </c>
      <c r="I299" s="59"/>
      <c r="J299" s="59"/>
      <c r="K299" s="59"/>
      <c r="L299" s="59"/>
    </row>
    <row r="300" spans="1:12">
      <c r="A300" s="7" t="s">
        <v>54</v>
      </c>
      <c r="B300" s="9" t="s">
        <v>2</v>
      </c>
      <c r="C300" s="53">
        <v>0</v>
      </c>
      <c r="D300" s="11">
        <v>0</v>
      </c>
      <c r="E300" s="12">
        <v>0</v>
      </c>
      <c r="F300" s="7">
        <f t="shared" si="24"/>
        <v>1</v>
      </c>
      <c r="G300" s="13">
        <v>265</v>
      </c>
      <c r="H300" s="13">
        <f>F299*G300</f>
        <v>0</v>
      </c>
      <c r="I300" s="59"/>
      <c r="J300" s="59"/>
      <c r="K300" s="59"/>
      <c r="L300" s="59"/>
    </row>
    <row r="301" spans="1:12">
      <c r="A301" s="7" t="s">
        <v>133</v>
      </c>
      <c r="B301" s="9" t="s">
        <v>134</v>
      </c>
      <c r="C301" s="28">
        <v>1</v>
      </c>
      <c r="D301" s="11">
        <v>0</v>
      </c>
      <c r="E301" s="12">
        <v>0</v>
      </c>
      <c r="F301" s="7">
        <f t="shared" si="24"/>
        <v>1</v>
      </c>
      <c r="G301" s="13">
        <v>3.08</v>
      </c>
      <c r="H301" s="13">
        <f>F300*G301</f>
        <v>3.08</v>
      </c>
      <c r="I301" s="59"/>
      <c r="J301" s="59"/>
      <c r="K301" s="59"/>
      <c r="L301" s="59"/>
    </row>
    <row r="302" spans="1:12">
      <c r="A302" s="7" t="s">
        <v>63</v>
      </c>
      <c r="B302" s="9" t="s">
        <v>2</v>
      </c>
      <c r="C302" s="28">
        <v>1</v>
      </c>
      <c r="D302" s="11">
        <v>0</v>
      </c>
      <c r="E302" s="12">
        <v>0</v>
      </c>
      <c r="F302" s="7">
        <f t="shared" si="24"/>
        <v>0</v>
      </c>
      <c r="G302" s="13">
        <v>32</v>
      </c>
      <c r="H302" s="13">
        <f>F301*G302</f>
        <v>32</v>
      </c>
      <c r="I302" s="59"/>
      <c r="J302" s="59"/>
      <c r="K302" s="59"/>
      <c r="L302" s="59"/>
    </row>
    <row r="303" spans="1:12">
      <c r="A303" s="12" t="s">
        <v>213</v>
      </c>
      <c r="B303" s="9" t="s">
        <v>366</v>
      </c>
      <c r="C303" s="53">
        <v>0</v>
      </c>
      <c r="D303" s="11">
        <v>0</v>
      </c>
      <c r="E303" s="12">
        <v>0</v>
      </c>
      <c r="F303" s="7">
        <v>0</v>
      </c>
      <c r="G303" s="13">
        <v>0</v>
      </c>
      <c r="H303" s="13">
        <f>F302*G303</f>
        <v>0</v>
      </c>
      <c r="I303" s="59"/>
      <c r="J303" s="59"/>
      <c r="K303" s="59"/>
      <c r="L303" s="59"/>
    </row>
    <row r="304" spans="1:12">
      <c r="A304" s="7" t="s">
        <v>561</v>
      </c>
      <c r="B304" s="9" t="s">
        <v>2</v>
      </c>
      <c r="C304" s="53">
        <v>0</v>
      </c>
      <c r="D304" s="11">
        <v>0</v>
      </c>
      <c r="E304" s="12">
        <v>0</v>
      </c>
      <c r="F304" s="7">
        <v>0</v>
      </c>
      <c r="G304" s="13">
        <v>621.74</v>
      </c>
      <c r="H304" s="13">
        <f>E303*G304</f>
        <v>0</v>
      </c>
      <c r="I304" s="59"/>
      <c r="J304" s="59"/>
      <c r="K304" s="59"/>
      <c r="L304" s="59"/>
    </row>
    <row r="305" spans="1:12">
      <c r="A305" s="7" t="s">
        <v>560</v>
      </c>
      <c r="B305" s="9" t="s">
        <v>2</v>
      </c>
      <c r="C305" s="53">
        <v>0</v>
      </c>
      <c r="D305" s="11">
        <v>0</v>
      </c>
      <c r="E305" s="12">
        <v>0</v>
      </c>
      <c r="F305" s="52">
        <f>C306+D306-E305</f>
        <v>0</v>
      </c>
      <c r="G305" s="13">
        <v>621.74</v>
      </c>
      <c r="H305" s="13">
        <f>E304*G305</f>
        <v>0</v>
      </c>
      <c r="I305" s="59"/>
      <c r="J305" s="59"/>
      <c r="K305" s="59"/>
      <c r="L305" s="59"/>
    </row>
    <row r="306" spans="1:12">
      <c r="A306" s="55" t="s">
        <v>566</v>
      </c>
      <c r="B306" s="9" t="s">
        <v>2</v>
      </c>
      <c r="C306" s="53">
        <v>0</v>
      </c>
      <c r="D306" s="11">
        <v>0</v>
      </c>
      <c r="E306" s="12">
        <v>0</v>
      </c>
      <c r="F306" s="52">
        <f>C307+D307-E306</f>
        <v>0</v>
      </c>
      <c r="G306" s="13">
        <v>2383.13</v>
      </c>
      <c r="H306" s="13">
        <v>2383.13</v>
      </c>
      <c r="I306" s="59"/>
      <c r="J306" s="59"/>
      <c r="K306" s="59"/>
      <c r="L306" s="59"/>
    </row>
    <row r="307" spans="1:12">
      <c r="A307" s="55" t="s">
        <v>562</v>
      </c>
      <c r="B307" s="9" t="s">
        <v>2</v>
      </c>
      <c r="C307" s="28">
        <v>0</v>
      </c>
      <c r="D307" s="11">
        <v>0</v>
      </c>
      <c r="E307" s="12">
        <v>0</v>
      </c>
      <c r="F307" s="52">
        <f>C308+D308-E307</f>
        <v>0</v>
      </c>
      <c r="G307" s="13">
        <v>2383.13</v>
      </c>
      <c r="H307" s="13">
        <v>2383.13</v>
      </c>
      <c r="I307" s="59"/>
      <c r="J307" s="59"/>
      <c r="K307" s="59"/>
      <c r="L307" s="59"/>
    </row>
    <row r="308" spans="1:12">
      <c r="A308" s="55" t="s">
        <v>563</v>
      </c>
      <c r="B308" s="9" t="s">
        <v>2</v>
      </c>
      <c r="C308" s="28">
        <v>0</v>
      </c>
      <c r="D308" s="11">
        <v>0</v>
      </c>
      <c r="E308" s="12">
        <v>0</v>
      </c>
      <c r="F308" s="52">
        <f>C309+D309-E308</f>
        <v>0</v>
      </c>
      <c r="G308" s="13">
        <v>2383.13</v>
      </c>
      <c r="H308" s="13">
        <v>2383.13</v>
      </c>
      <c r="I308" s="59"/>
      <c r="J308" s="59"/>
      <c r="K308" s="59"/>
      <c r="L308" s="59"/>
    </row>
    <row r="309" spans="1:12">
      <c r="A309" s="55" t="s">
        <v>564</v>
      </c>
      <c r="B309" s="9" t="s">
        <v>2</v>
      </c>
      <c r="C309" s="28">
        <v>0</v>
      </c>
      <c r="D309" s="11">
        <v>0</v>
      </c>
      <c r="E309" s="12">
        <v>0</v>
      </c>
      <c r="F309" s="7">
        <f>SUM(C310+D310-E309)</f>
        <v>0</v>
      </c>
      <c r="G309" s="13">
        <v>2383.13</v>
      </c>
      <c r="H309" s="13">
        <v>2383.13</v>
      </c>
      <c r="I309" s="59"/>
      <c r="J309" s="59"/>
      <c r="K309" s="59"/>
      <c r="L309" s="59"/>
    </row>
    <row r="310" spans="1:12">
      <c r="A310" s="2" t="s">
        <v>557</v>
      </c>
      <c r="B310" s="9" t="s">
        <v>2</v>
      </c>
      <c r="C310" s="53">
        <v>0</v>
      </c>
      <c r="D310" s="11">
        <v>0</v>
      </c>
      <c r="E310" s="12">
        <v>0</v>
      </c>
      <c r="F310" s="7">
        <v>0</v>
      </c>
      <c r="G310" s="13">
        <v>2389.13</v>
      </c>
      <c r="H310" s="13">
        <f>E309*G310</f>
        <v>0</v>
      </c>
      <c r="I310" s="59"/>
      <c r="J310" s="59"/>
      <c r="K310" s="59"/>
      <c r="L310" s="59"/>
    </row>
    <row r="311" spans="1:12">
      <c r="A311" s="2" t="s">
        <v>558</v>
      </c>
      <c r="B311" s="9" t="s">
        <v>2</v>
      </c>
      <c r="C311" s="28">
        <v>0</v>
      </c>
      <c r="D311" s="11">
        <v>0</v>
      </c>
      <c r="E311" s="12">
        <v>0</v>
      </c>
      <c r="F311" s="7">
        <v>0</v>
      </c>
      <c r="G311" s="13">
        <v>2389.13</v>
      </c>
      <c r="H311" s="13">
        <f>E310*G311</f>
        <v>0</v>
      </c>
      <c r="I311" s="59"/>
      <c r="J311" s="59"/>
      <c r="K311" s="59"/>
      <c r="L311" s="59"/>
    </row>
    <row r="312" spans="1:12">
      <c r="A312" s="2" t="s">
        <v>559</v>
      </c>
      <c r="B312" s="9" t="s">
        <v>2</v>
      </c>
      <c r="C312" s="28">
        <v>204</v>
      </c>
      <c r="D312" s="11">
        <v>0</v>
      </c>
      <c r="E312" s="12">
        <v>0</v>
      </c>
      <c r="F312" s="52">
        <f>C313+D313-F313</f>
        <v>60</v>
      </c>
      <c r="G312" s="13">
        <v>2389.13</v>
      </c>
      <c r="H312" s="13">
        <f>E311*G312</f>
        <v>0</v>
      </c>
      <c r="I312" s="59"/>
      <c r="J312" s="59"/>
      <c r="K312" s="59"/>
      <c r="L312" s="59"/>
    </row>
    <row r="313" spans="1:12">
      <c r="A313" s="55" t="s">
        <v>565</v>
      </c>
      <c r="B313" s="9" t="s">
        <v>2</v>
      </c>
      <c r="C313" s="28">
        <v>60</v>
      </c>
      <c r="D313" s="11">
        <v>0</v>
      </c>
      <c r="E313" s="12">
        <v>0</v>
      </c>
      <c r="F313" s="7">
        <f t="shared" ref="F313:F325" si="26">SUM(C314+D314-E313)</f>
        <v>0</v>
      </c>
      <c r="G313" s="13">
        <v>2383.13</v>
      </c>
      <c r="H313" s="13">
        <v>2383.13</v>
      </c>
      <c r="I313" s="59"/>
      <c r="J313" s="59"/>
      <c r="K313" s="59"/>
      <c r="L313" s="59"/>
    </row>
    <row r="314" spans="1:12">
      <c r="A314" s="7" t="s">
        <v>375</v>
      </c>
      <c r="B314" s="9" t="s">
        <v>376</v>
      </c>
      <c r="C314" s="28">
        <v>0</v>
      </c>
      <c r="D314" s="11">
        <v>0</v>
      </c>
      <c r="E314" s="12">
        <v>0</v>
      </c>
      <c r="F314" s="7">
        <f t="shared" si="26"/>
        <v>0</v>
      </c>
      <c r="G314" s="13">
        <v>135</v>
      </c>
      <c r="H314" s="13">
        <f t="shared" ref="H314:H330" si="27">F313*G314</f>
        <v>0</v>
      </c>
      <c r="I314" s="59"/>
      <c r="J314" s="59"/>
      <c r="K314" s="59"/>
      <c r="L314" s="59"/>
    </row>
    <row r="315" spans="1:12">
      <c r="A315" s="18" t="s">
        <v>261</v>
      </c>
      <c r="B315" s="9" t="s">
        <v>79</v>
      </c>
      <c r="C315" s="28">
        <v>0</v>
      </c>
      <c r="D315" s="11">
        <v>0</v>
      </c>
      <c r="E315" s="12">
        <v>0</v>
      </c>
      <c r="F315" s="7">
        <f t="shared" si="26"/>
        <v>36</v>
      </c>
      <c r="G315" s="13">
        <v>34.229999999999997</v>
      </c>
      <c r="H315" s="13">
        <f t="shared" si="27"/>
        <v>0</v>
      </c>
      <c r="I315" s="59"/>
      <c r="J315" s="59"/>
      <c r="K315" s="59"/>
      <c r="L315" s="59"/>
    </row>
    <row r="316" spans="1:12">
      <c r="A316" s="18" t="s">
        <v>261</v>
      </c>
      <c r="B316" s="9" t="s">
        <v>203</v>
      </c>
      <c r="C316" s="28">
        <v>36</v>
      </c>
      <c r="D316" s="11">
        <v>0</v>
      </c>
      <c r="E316" s="12">
        <v>0</v>
      </c>
      <c r="F316" s="7">
        <f t="shared" si="26"/>
        <v>0</v>
      </c>
      <c r="G316" s="13">
        <v>26.95</v>
      </c>
      <c r="H316" s="13">
        <f t="shared" si="27"/>
        <v>970.19999999999993</v>
      </c>
      <c r="I316" s="59"/>
      <c r="J316" s="59"/>
      <c r="K316" s="59"/>
      <c r="L316" s="59"/>
    </row>
    <row r="317" spans="1:12">
      <c r="A317" s="18" t="s">
        <v>224</v>
      </c>
      <c r="B317" s="9" t="s">
        <v>225</v>
      </c>
      <c r="C317" s="28">
        <v>0</v>
      </c>
      <c r="D317" s="11">
        <v>0</v>
      </c>
      <c r="E317" s="12">
        <v>0</v>
      </c>
      <c r="F317" s="7">
        <f t="shared" si="26"/>
        <v>384</v>
      </c>
      <c r="G317" s="13">
        <v>34.229999999999997</v>
      </c>
      <c r="H317" s="13">
        <f t="shared" si="27"/>
        <v>0</v>
      </c>
      <c r="I317" s="59"/>
      <c r="J317" s="59"/>
      <c r="K317" s="59"/>
      <c r="L317" s="59"/>
    </row>
    <row r="318" spans="1:12">
      <c r="A318" s="18" t="s">
        <v>64</v>
      </c>
      <c r="B318" s="9" t="s">
        <v>313</v>
      </c>
      <c r="C318" s="28">
        <v>384</v>
      </c>
      <c r="D318" s="11">
        <v>0</v>
      </c>
      <c r="E318" s="12">
        <v>0</v>
      </c>
      <c r="F318" s="7">
        <f t="shared" si="26"/>
        <v>0</v>
      </c>
      <c r="G318" s="13">
        <v>198</v>
      </c>
      <c r="H318" s="13">
        <f t="shared" si="27"/>
        <v>76032</v>
      </c>
      <c r="I318" s="59"/>
      <c r="J318" s="59"/>
      <c r="K318" s="59"/>
      <c r="L318" s="59"/>
    </row>
    <row r="319" spans="1:12">
      <c r="A319" s="18" t="s">
        <v>324</v>
      </c>
      <c r="B319" s="9" t="s">
        <v>325</v>
      </c>
      <c r="C319" s="28">
        <v>0</v>
      </c>
      <c r="D319" s="11">
        <v>0</v>
      </c>
      <c r="E319" s="12">
        <v>0</v>
      </c>
      <c r="F319" s="7">
        <f t="shared" si="26"/>
        <v>180</v>
      </c>
      <c r="G319" s="13">
        <v>98</v>
      </c>
      <c r="H319" s="13">
        <f t="shared" si="27"/>
        <v>0</v>
      </c>
      <c r="I319" s="59"/>
      <c r="J319" s="59"/>
      <c r="K319" s="59"/>
      <c r="L319" s="59"/>
    </row>
    <row r="320" spans="1:12">
      <c r="A320" s="18" t="s">
        <v>469</v>
      </c>
      <c r="B320" s="9" t="s">
        <v>79</v>
      </c>
      <c r="C320" s="28">
        <v>180</v>
      </c>
      <c r="D320" s="11">
        <v>0</v>
      </c>
      <c r="E320" s="12">
        <v>0</v>
      </c>
      <c r="F320" s="7">
        <f t="shared" si="26"/>
        <v>300</v>
      </c>
      <c r="G320" s="13">
        <v>34.229999999999997</v>
      </c>
      <c r="H320" s="13">
        <f t="shared" si="27"/>
        <v>6161.4</v>
      </c>
      <c r="I320" s="59"/>
      <c r="J320" s="59"/>
      <c r="K320" s="59"/>
      <c r="L320" s="59"/>
    </row>
    <row r="321" spans="1:12">
      <c r="A321" s="18" t="s">
        <v>453</v>
      </c>
      <c r="B321" s="9" t="s">
        <v>79</v>
      </c>
      <c r="C321" s="28">
        <v>300</v>
      </c>
      <c r="D321" s="11">
        <v>0</v>
      </c>
      <c r="E321" s="12">
        <v>0</v>
      </c>
      <c r="F321" s="7">
        <f t="shared" si="26"/>
        <v>120</v>
      </c>
      <c r="G321" s="13">
        <v>98</v>
      </c>
      <c r="H321" s="13">
        <f t="shared" si="27"/>
        <v>29400</v>
      </c>
      <c r="I321" s="59"/>
      <c r="J321" s="59"/>
      <c r="K321" s="59"/>
      <c r="L321" s="59"/>
    </row>
    <row r="322" spans="1:12">
      <c r="A322" s="18" t="s">
        <v>123</v>
      </c>
      <c r="B322" s="9" t="s">
        <v>79</v>
      </c>
      <c r="C322" s="28">
        <v>120</v>
      </c>
      <c r="D322" s="11">
        <v>0</v>
      </c>
      <c r="E322" s="12">
        <v>0</v>
      </c>
      <c r="F322" s="7">
        <f t="shared" si="26"/>
        <v>96</v>
      </c>
      <c r="G322" s="13">
        <v>81.5</v>
      </c>
      <c r="H322" s="13">
        <f t="shared" si="27"/>
        <v>9780</v>
      </c>
      <c r="I322" s="59"/>
      <c r="J322" s="59"/>
      <c r="K322" s="59"/>
      <c r="L322" s="59"/>
    </row>
    <row r="323" spans="1:12">
      <c r="A323" s="18" t="s">
        <v>65</v>
      </c>
      <c r="B323" s="9" t="s">
        <v>79</v>
      </c>
      <c r="C323" s="28">
        <v>96</v>
      </c>
      <c r="D323" s="11">
        <v>0</v>
      </c>
      <c r="E323" s="12">
        <v>0</v>
      </c>
      <c r="F323" s="7">
        <f t="shared" si="26"/>
        <v>0</v>
      </c>
      <c r="G323" s="13">
        <v>34.299999999999997</v>
      </c>
      <c r="H323" s="13">
        <f t="shared" si="27"/>
        <v>3292.7999999999997</v>
      </c>
      <c r="I323" s="59"/>
      <c r="J323" s="59"/>
      <c r="K323" s="59"/>
      <c r="L323" s="59"/>
    </row>
    <row r="324" spans="1:12">
      <c r="A324" s="18" t="s">
        <v>66</v>
      </c>
      <c r="B324" s="9" t="s">
        <v>79</v>
      </c>
      <c r="C324" s="28">
        <v>0</v>
      </c>
      <c r="D324" s="11">
        <v>0</v>
      </c>
      <c r="E324" s="12">
        <v>0</v>
      </c>
      <c r="F324" s="7">
        <f t="shared" si="26"/>
        <v>126</v>
      </c>
      <c r="G324" s="13">
        <v>34.229999999999997</v>
      </c>
      <c r="H324" s="13">
        <f t="shared" si="27"/>
        <v>0</v>
      </c>
      <c r="I324" s="59"/>
      <c r="J324" s="59"/>
      <c r="K324" s="59"/>
      <c r="L324" s="59"/>
    </row>
    <row r="325" spans="1:12">
      <c r="A325" s="18" t="s">
        <v>67</v>
      </c>
      <c r="B325" s="9" t="s">
        <v>79</v>
      </c>
      <c r="C325" s="28">
        <v>126</v>
      </c>
      <c r="D325" s="11">
        <v>0</v>
      </c>
      <c r="E325" s="12">
        <v>0</v>
      </c>
      <c r="F325" s="7">
        <f t="shared" si="26"/>
        <v>334</v>
      </c>
      <c r="G325" s="13">
        <v>34.159999999999997</v>
      </c>
      <c r="H325" s="13">
        <f t="shared" si="27"/>
        <v>4304.16</v>
      </c>
      <c r="I325" s="59"/>
      <c r="J325" s="59"/>
      <c r="K325" s="59"/>
      <c r="L325" s="59"/>
    </row>
    <row r="326" spans="1:12">
      <c r="A326" s="18" t="s">
        <v>507</v>
      </c>
      <c r="B326" s="9" t="s">
        <v>79</v>
      </c>
      <c r="C326" s="28">
        <v>334</v>
      </c>
      <c r="D326" s="11">
        <v>0</v>
      </c>
      <c r="E326" s="12">
        <v>0</v>
      </c>
      <c r="F326" s="7">
        <f>C327+D327-E326</f>
        <v>0</v>
      </c>
      <c r="G326" s="13">
        <v>34.159999999999997</v>
      </c>
      <c r="H326" s="13">
        <f t="shared" si="27"/>
        <v>11409.439999999999</v>
      </c>
      <c r="I326" s="59"/>
      <c r="J326" s="59"/>
      <c r="K326" s="59"/>
      <c r="L326" s="59"/>
    </row>
    <row r="327" spans="1:12">
      <c r="A327" s="18" t="s">
        <v>68</v>
      </c>
      <c r="B327" s="9" t="s">
        <v>203</v>
      </c>
      <c r="C327" s="28">
        <v>0</v>
      </c>
      <c r="D327" s="11">
        <v>0</v>
      </c>
      <c r="E327" s="12">
        <v>0</v>
      </c>
      <c r="F327" s="7">
        <f>SUM(C328+D328-E327)</f>
        <v>0</v>
      </c>
      <c r="G327" s="13">
        <v>12.27</v>
      </c>
      <c r="H327" s="13">
        <f t="shared" si="27"/>
        <v>0</v>
      </c>
      <c r="I327" s="59"/>
      <c r="J327" s="59"/>
      <c r="K327" s="59"/>
      <c r="L327" s="59"/>
    </row>
    <row r="328" spans="1:12">
      <c r="A328" s="18" t="s">
        <v>263</v>
      </c>
      <c r="B328" s="9" t="s">
        <v>264</v>
      </c>
      <c r="C328" s="28">
        <v>0</v>
      </c>
      <c r="D328" s="11">
        <v>0</v>
      </c>
      <c r="E328" s="12">
        <v>0</v>
      </c>
      <c r="F328" s="7">
        <f>C329+D329-E328</f>
        <v>120</v>
      </c>
      <c r="G328" s="13">
        <v>30.68</v>
      </c>
      <c r="H328" s="13">
        <f t="shared" si="27"/>
        <v>0</v>
      </c>
      <c r="I328" s="59"/>
      <c r="J328" s="59"/>
      <c r="K328" s="59"/>
      <c r="L328" s="59"/>
    </row>
    <row r="329" spans="1:12">
      <c r="A329" s="18" t="s">
        <v>80</v>
      </c>
      <c r="B329" s="9" t="s">
        <v>79</v>
      </c>
      <c r="C329" s="28">
        <v>0</v>
      </c>
      <c r="D329" s="11">
        <v>120</v>
      </c>
      <c r="E329" s="12">
        <v>0</v>
      </c>
      <c r="F329" s="7">
        <f t="shared" ref="F329:F335" si="28">SUM(C330+D330-E329)</f>
        <v>10</v>
      </c>
      <c r="G329" s="13">
        <v>32.159999999999997</v>
      </c>
      <c r="H329" s="13">
        <f t="shared" si="27"/>
        <v>3859.2</v>
      </c>
      <c r="I329" s="59"/>
      <c r="J329" s="59"/>
      <c r="K329" s="59"/>
      <c r="L329" s="59"/>
    </row>
    <row r="330" spans="1:12">
      <c r="A330" s="18" t="s">
        <v>450</v>
      </c>
      <c r="B330" s="9" t="s">
        <v>79</v>
      </c>
      <c r="C330" s="28">
        <v>10</v>
      </c>
      <c r="D330" s="11">
        <v>0</v>
      </c>
      <c r="E330" s="12">
        <v>0</v>
      </c>
      <c r="F330" s="7">
        <f t="shared" si="28"/>
        <v>0</v>
      </c>
      <c r="G330" s="13">
        <v>57.2</v>
      </c>
      <c r="H330" s="13">
        <f t="shared" si="27"/>
        <v>572</v>
      </c>
      <c r="I330" s="59"/>
      <c r="J330" s="59"/>
      <c r="K330" s="59"/>
      <c r="L330" s="59"/>
    </row>
    <row r="331" spans="1:12">
      <c r="A331" s="18" t="s">
        <v>468</v>
      </c>
      <c r="B331" s="9" t="s">
        <v>79</v>
      </c>
      <c r="C331" s="28">
        <v>0</v>
      </c>
      <c r="D331" s="11">
        <v>0</v>
      </c>
      <c r="E331" s="12">
        <v>0</v>
      </c>
      <c r="F331" s="7">
        <f t="shared" si="28"/>
        <v>0</v>
      </c>
      <c r="G331" s="13">
        <v>81.5</v>
      </c>
      <c r="H331" s="13">
        <v>0</v>
      </c>
      <c r="I331" s="59"/>
      <c r="J331" s="59"/>
      <c r="K331" s="59"/>
      <c r="L331" s="59"/>
    </row>
    <row r="332" spans="1:12">
      <c r="A332" s="7" t="s">
        <v>508</v>
      </c>
      <c r="B332" s="9" t="s">
        <v>2</v>
      </c>
      <c r="C332" s="28">
        <v>0</v>
      </c>
      <c r="D332" s="11">
        <v>0</v>
      </c>
      <c r="E332" s="12">
        <v>0</v>
      </c>
      <c r="F332" s="7">
        <f t="shared" si="28"/>
        <v>60</v>
      </c>
      <c r="G332" s="13">
        <v>28.89</v>
      </c>
      <c r="H332" s="13">
        <f>F331*G332</f>
        <v>0</v>
      </c>
      <c r="I332" s="59"/>
      <c r="J332" s="59"/>
      <c r="K332" s="59"/>
      <c r="L332" s="59"/>
    </row>
    <row r="333" spans="1:12">
      <c r="A333" s="7" t="s">
        <v>510</v>
      </c>
      <c r="B333" s="9" t="s">
        <v>2</v>
      </c>
      <c r="C333" s="28">
        <v>60</v>
      </c>
      <c r="D333" s="11">
        <v>0</v>
      </c>
      <c r="E333" s="12">
        <v>0</v>
      </c>
      <c r="F333" s="7">
        <f t="shared" si="28"/>
        <v>70</v>
      </c>
      <c r="G333" s="13">
        <v>907</v>
      </c>
      <c r="H333" s="13">
        <f>F332*G333</f>
        <v>54420</v>
      </c>
      <c r="I333" s="59"/>
      <c r="J333" s="59"/>
      <c r="K333" s="59"/>
      <c r="L333" s="59"/>
    </row>
    <row r="334" spans="1:12">
      <c r="A334" s="7" t="s">
        <v>368</v>
      </c>
      <c r="B334" s="9" t="s">
        <v>2</v>
      </c>
      <c r="C334" s="28">
        <v>70</v>
      </c>
      <c r="D334" s="11">
        <v>0</v>
      </c>
      <c r="E334" s="12">
        <v>0</v>
      </c>
      <c r="F334" s="7">
        <f t="shared" si="28"/>
        <v>60</v>
      </c>
      <c r="G334" s="13">
        <v>28.77</v>
      </c>
      <c r="H334" s="13">
        <f>F333*G334</f>
        <v>2013.8999999999999</v>
      </c>
      <c r="I334" s="59"/>
      <c r="J334" s="59"/>
      <c r="K334" s="59"/>
      <c r="L334" s="59"/>
    </row>
    <row r="335" spans="1:12">
      <c r="A335" s="7" t="s">
        <v>136</v>
      </c>
      <c r="B335" s="9" t="s">
        <v>2</v>
      </c>
      <c r="C335" s="28">
        <v>60</v>
      </c>
      <c r="D335" s="11">
        <v>0</v>
      </c>
      <c r="E335" s="12">
        <v>0</v>
      </c>
      <c r="F335" s="7">
        <f t="shared" si="28"/>
        <v>0</v>
      </c>
      <c r="G335" s="13">
        <v>18.84</v>
      </c>
      <c r="H335" s="13">
        <v>3600</v>
      </c>
      <c r="I335" s="59"/>
      <c r="J335" s="59"/>
      <c r="K335" s="59"/>
      <c r="L335" s="59"/>
    </row>
    <row r="336" spans="1:12">
      <c r="A336" s="7" t="s">
        <v>137</v>
      </c>
      <c r="B336" s="9" t="s">
        <v>2</v>
      </c>
      <c r="C336" s="28">
        <v>0</v>
      </c>
      <c r="D336" s="11">
        <v>0</v>
      </c>
      <c r="E336" s="12">
        <v>0</v>
      </c>
      <c r="F336" s="7">
        <f>C337+D337-E336</f>
        <v>0</v>
      </c>
      <c r="G336" s="13">
        <v>19.45</v>
      </c>
      <c r="H336" s="13">
        <f t="shared" ref="H336:H341" si="29">F335*G336</f>
        <v>0</v>
      </c>
      <c r="I336" s="59"/>
      <c r="J336" s="59"/>
      <c r="K336" s="59"/>
      <c r="L336" s="59"/>
    </row>
    <row r="337" spans="1:12">
      <c r="A337" s="7" t="s">
        <v>128</v>
      </c>
      <c r="B337" s="9" t="s">
        <v>2</v>
      </c>
      <c r="C337" s="28">
        <v>0</v>
      </c>
      <c r="D337" s="11">
        <v>0</v>
      </c>
      <c r="E337" s="12">
        <v>0</v>
      </c>
      <c r="F337" s="7">
        <f t="shared" ref="F337:F355" si="30">SUM(C338+D338-E337)</f>
        <v>0</v>
      </c>
      <c r="G337" s="13">
        <v>19.45</v>
      </c>
      <c r="H337" s="13">
        <f t="shared" si="29"/>
        <v>0</v>
      </c>
      <c r="I337" s="59"/>
      <c r="J337" s="59"/>
      <c r="K337" s="59"/>
      <c r="L337" s="59"/>
    </row>
    <row r="338" spans="1:12">
      <c r="A338" s="7" t="s">
        <v>112</v>
      </c>
      <c r="B338" s="9" t="s">
        <v>2</v>
      </c>
      <c r="C338" s="28">
        <v>0</v>
      </c>
      <c r="D338" s="11">
        <v>0</v>
      </c>
      <c r="E338" s="12">
        <v>0</v>
      </c>
      <c r="F338" s="7">
        <f t="shared" si="30"/>
        <v>0</v>
      </c>
      <c r="G338" s="13">
        <v>20.75</v>
      </c>
      <c r="H338" s="13">
        <f t="shared" si="29"/>
        <v>0</v>
      </c>
      <c r="I338" s="59"/>
      <c r="J338" s="59"/>
      <c r="K338" s="59"/>
      <c r="L338" s="59"/>
    </row>
    <row r="339" spans="1:12">
      <c r="A339" s="7" t="s">
        <v>296</v>
      </c>
      <c r="B339" s="9" t="s">
        <v>2</v>
      </c>
      <c r="C339" s="28">
        <v>0</v>
      </c>
      <c r="D339" s="11">
        <v>0</v>
      </c>
      <c r="E339" s="12">
        <v>0</v>
      </c>
      <c r="F339" s="7">
        <f t="shared" si="30"/>
        <v>0</v>
      </c>
      <c r="G339" s="13">
        <v>20.75</v>
      </c>
      <c r="H339" s="13">
        <f t="shared" si="29"/>
        <v>0</v>
      </c>
      <c r="I339" s="59"/>
      <c r="J339" s="59"/>
      <c r="K339" s="59"/>
      <c r="L339" s="59"/>
    </row>
    <row r="340" spans="1:12">
      <c r="A340" s="7" t="s">
        <v>197</v>
      </c>
      <c r="B340" s="9" t="s">
        <v>2</v>
      </c>
      <c r="C340" s="28">
        <v>0</v>
      </c>
      <c r="D340" s="11">
        <v>0</v>
      </c>
      <c r="E340" s="12">
        <v>0</v>
      </c>
      <c r="F340" s="7">
        <f t="shared" si="30"/>
        <v>30</v>
      </c>
      <c r="G340" s="13">
        <v>48</v>
      </c>
      <c r="H340" s="13">
        <f t="shared" si="29"/>
        <v>0</v>
      </c>
      <c r="I340" s="59"/>
      <c r="J340" s="59"/>
      <c r="K340" s="59"/>
      <c r="L340" s="59"/>
    </row>
    <row r="341" spans="1:12">
      <c r="A341" s="47" t="s">
        <v>494</v>
      </c>
      <c r="B341" s="9" t="s">
        <v>2</v>
      </c>
      <c r="C341" s="28">
        <v>30</v>
      </c>
      <c r="D341" s="11">
        <v>0</v>
      </c>
      <c r="E341" s="12">
        <v>0</v>
      </c>
      <c r="F341" s="7">
        <f t="shared" si="30"/>
        <v>0</v>
      </c>
      <c r="G341" s="13">
        <v>29.64</v>
      </c>
      <c r="H341" s="13">
        <f t="shared" si="29"/>
        <v>889.2</v>
      </c>
      <c r="I341" s="59"/>
      <c r="J341" s="59"/>
      <c r="K341" s="59"/>
      <c r="L341" s="59"/>
    </row>
    <row r="342" spans="1:12">
      <c r="A342" s="47" t="s">
        <v>495</v>
      </c>
      <c r="B342" s="9" t="s">
        <v>2</v>
      </c>
      <c r="C342" s="28">
        <v>0</v>
      </c>
      <c r="D342" s="11">
        <v>0</v>
      </c>
      <c r="E342" s="12">
        <v>0</v>
      </c>
      <c r="F342" s="7">
        <f t="shared" si="30"/>
        <v>0</v>
      </c>
      <c r="G342" s="13">
        <v>29.64</v>
      </c>
      <c r="H342" s="13">
        <v>29.64</v>
      </c>
      <c r="I342" s="59"/>
      <c r="J342" s="59"/>
      <c r="K342" s="59"/>
      <c r="L342" s="59"/>
    </row>
    <row r="343" spans="1:12">
      <c r="A343" s="47" t="s">
        <v>496</v>
      </c>
      <c r="B343" s="9" t="s">
        <v>2</v>
      </c>
      <c r="C343" s="28">
        <v>0</v>
      </c>
      <c r="D343" s="11">
        <v>0</v>
      </c>
      <c r="E343" s="12">
        <v>0</v>
      </c>
      <c r="F343" s="7">
        <f t="shared" si="30"/>
        <v>220</v>
      </c>
      <c r="G343" s="13">
        <v>29.64</v>
      </c>
      <c r="H343" s="13">
        <v>29.64</v>
      </c>
      <c r="I343" s="59"/>
      <c r="J343" s="59"/>
      <c r="K343" s="59"/>
      <c r="L343" s="59"/>
    </row>
    <row r="344" spans="1:12">
      <c r="A344" s="47" t="s">
        <v>497</v>
      </c>
      <c r="B344" s="9" t="s">
        <v>2</v>
      </c>
      <c r="C344" s="28">
        <v>220</v>
      </c>
      <c r="D344" s="11">
        <v>0</v>
      </c>
      <c r="E344" s="12">
        <v>0</v>
      </c>
      <c r="F344" s="7">
        <f t="shared" si="30"/>
        <v>35</v>
      </c>
      <c r="G344" s="13">
        <v>29.64</v>
      </c>
      <c r="H344" s="13">
        <f t="shared" ref="H344:H352" si="31">F343*G344</f>
        <v>6520.8</v>
      </c>
      <c r="I344" s="59"/>
      <c r="J344" s="59"/>
      <c r="K344" s="59"/>
      <c r="L344" s="59"/>
    </row>
    <row r="345" spans="1:12">
      <c r="A345" s="7" t="s">
        <v>297</v>
      </c>
      <c r="B345" s="9" t="s">
        <v>2</v>
      </c>
      <c r="C345" s="28">
        <v>35</v>
      </c>
      <c r="D345" s="11">
        <v>0</v>
      </c>
      <c r="E345" s="12">
        <v>0</v>
      </c>
      <c r="F345" s="7">
        <f t="shared" si="30"/>
        <v>10</v>
      </c>
      <c r="G345" s="13">
        <v>5</v>
      </c>
      <c r="H345" s="13">
        <f t="shared" si="31"/>
        <v>175</v>
      </c>
      <c r="I345" s="59"/>
      <c r="J345" s="59"/>
      <c r="K345" s="59"/>
      <c r="L345" s="59"/>
    </row>
    <row r="346" spans="1:12">
      <c r="A346" s="7" t="s">
        <v>509</v>
      </c>
      <c r="B346" s="9" t="s">
        <v>2</v>
      </c>
      <c r="C346" s="28">
        <v>10</v>
      </c>
      <c r="D346" s="11">
        <v>0</v>
      </c>
      <c r="E346" s="12">
        <v>0</v>
      </c>
      <c r="F346" s="7">
        <f t="shared" si="30"/>
        <v>45</v>
      </c>
      <c r="G346" s="13">
        <v>28.89</v>
      </c>
      <c r="H346" s="13">
        <f t="shared" si="31"/>
        <v>288.89999999999998</v>
      </c>
      <c r="I346" s="59"/>
      <c r="J346" s="59"/>
      <c r="K346" s="59"/>
      <c r="L346" s="59"/>
    </row>
    <row r="347" spans="1:12">
      <c r="A347" s="7" t="s">
        <v>69</v>
      </c>
      <c r="B347" s="9" t="s">
        <v>2</v>
      </c>
      <c r="C347" s="28">
        <v>45</v>
      </c>
      <c r="D347" s="11">
        <v>0</v>
      </c>
      <c r="E347" s="12">
        <v>0</v>
      </c>
      <c r="F347" s="7">
        <f t="shared" si="30"/>
        <v>8</v>
      </c>
      <c r="G347" s="13">
        <v>48</v>
      </c>
      <c r="H347" s="13">
        <f t="shared" si="31"/>
        <v>2160</v>
      </c>
      <c r="I347" s="59"/>
      <c r="J347" s="59"/>
      <c r="K347" s="59"/>
      <c r="L347" s="59"/>
    </row>
    <row r="348" spans="1:12">
      <c r="A348" s="7" t="s">
        <v>337</v>
      </c>
      <c r="B348" s="9" t="s">
        <v>2</v>
      </c>
      <c r="C348" s="28">
        <v>8</v>
      </c>
      <c r="D348" s="11">
        <v>0</v>
      </c>
      <c r="E348" s="12">
        <v>0</v>
      </c>
      <c r="F348" s="7">
        <f t="shared" si="30"/>
        <v>244</v>
      </c>
      <c r="G348" s="13">
        <v>5</v>
      </c>
      <c r="H348" s="13">
        <f t="shared" si="31"/>
        <v>40</v>
      </c>
      <c r="I348" s="59"/>
      <c r="J348" s="59"/>
      <c r="K348" s="59"/>
      <c r="L348" s="59"/>
    </row>
    <row r="349" spans="1:12">
      <c r="A349" s="7" t="s">
        <v>335</v>
      </c>
      <c r="B349" s="9" t="s">
        <v>2</v>
      </c>
      <c r="C349" s="28">
        <v>244</v>
      </c>
      <c r="D349" s="11">
        <v>0</v>
      </c>
      <c r="E349" s="12">
        <v>0</v>
      </c>
      <c r="F349" s="7">
        <f t="shared" si="30"/>
        <v>400</v>
      </c>
      <c r="G349" s="13">
        <v>5</v>
      </c>
      <c r="H349" s="13">
        <f t="shared" si="31"/>
        <v>1220</v>
      </c>
      <c r="I349" s="59"/>
      <c r="J349" s="59"/>
      <c r="K349" s="59"/>
      <c r="L349" s="59"/>
    </row>
    <row r="350" spans="1:12">
      <c r="A350" s="7" t="s">
        <v>339</v>
      </c>
      <c r="B350" s="9" t="s">
        <v>2</v>
      </c>
      <c r="C350" s="28">
        <v>400</v>
      </c>
      <c r="D350" s="11">
        <v>0</v>
      </c>
      <c r="E350" s="12">
        <v>0</v>
      </c>
      <c r="F350" s="7">
        <f t="shared" si="30"/>
        <v>362</v>
      </c>
      <c r="G350" s="13">
        <v>5</v>
      </c>
      <c r="H350" s="13">
        <f t="shared" si="31"/>
        <v>2000</v>
      </c>
      <c r="I350" s="59"/>
      <c r="J350" s="59"/>
      <c r="K350" s="59"/>
      <c r="L350" s="59"/>
    </row>
    <row r="351" spans="1:12">
      <c r="A351" s="7" t="s">
        <v>336</v>
      </c>
      <c r="B351" s="9" t="s">
        <v>2</v>
      </c>
      <c r="C351" s="28">
        <v>362</v>
      </c>
      <c r="D351" s="11">
        <v>0</v>
      </c>
      <c r="E351" s="12">
        <v>0</v>
      </c>
      <c r="F351" s="7">
        <f t="shared" si="30"/>
        <v>0</v>
      </c>
      <c r="G351" s="13">
        <v>5</v>
      </c>
      <c r="H351" s="13">
        <f t="shared" si="31"/>
        <v>1810</v>
      </c>
      <c r="I351" s="59"/>
      <c r="J351" s="59"/>
      <c r="K351" s="59"/>
      <c r="L351" s="59"/>
    </row>
    <row r="352" spans="1:12">
      <c r="A352" s="7" t="s">
        <v>229</v>
      </c>
      <c r="B352" s="9" t="s">
        <v>2</v>
      </c>
      <c r="C352" s="28">
        <v>0</v>
      </c>
      <c r="D352" s="11">
        <v>0</v>
      </c>
      <c r="E352" s="12">
        <v>0</v>
      </c>
      <c r="F352" s="7">
        <f t="shared" si="30"/>
        <v>197</v>
      </c>
      <c r="G352" s="13">
        <v>3.82</v>
      </c>
      <c r="H352" s="13">
        <f t="shared" si="31"/>
        <v>0</v>
      </c>
      <c r="I352" s="59"/>
      <c r="J352" s="59"/>
      <c r="K352" s="59"/>
      <c r="L352" s="59"/>
    </row>
    <row r="353" spans="1:12">
      <c r="A353" s="7" t="s">
        <v>373</v>
      </c>
      <c r="B353" s="9" t="s">
        <v>2</v>
      </c>
      <c r="C353" s="28">
        <v>197</v>
      </c>
      <c r="D353" s="11">
        <v>0</v>
      </c>
      <c r="E353" s="12">
        <v>0</v>
      </c>
      <c r="F353" s="7">
        <f t="shared" si="30"/>
        <v>0</v>
      </c>
      <c r="G353" s="13">
        <v>5.5</v>
      </c>
      <c r="H353" s="13">
        <f>E352*G353</f>
        <v>0</v>
      </c>
      <c r="I353" s="59"/>
      <c r="J353" s="59"/>
      <c r="K353" s="59"/>
      <c r="L353" s="59"/>
    </row>
    <row r="354" spans="1:12">
      <c r="A354" s="7" t="s">
        <v>338</v>
      </c>
      <c r="B354" s="9" t="s">
        <v>2</v>
      </c>
      <c r="C354" s="28">
        <v>0</v>
      </c>
      <c r="D354" s="11">
        <v>0</v>
      </c>
      <c r="E354" s="12">
        <v>0</v>
      </c>
      <c r="F354" s="7">
        <f t="shared" si="30"/>
        <v>0</v>
      </c>
      <c r="G354" s="13">
        <v>3.82</v>
      </c>
      <c r="H354" s="13">
        <f>E353*G354</f>
        <v>0</v>
      </c>
      <c r="I354" s="59"/>
      <c r="J354" s="59"/>
      <c r="K354" s="59"/>
      <c r="L354" s="59"/>
    </row>
    <row r="355" spans="1:12">
      <c r="A355" s="7" t="s">
        <v>382</v>
      </c>
      <c r="B355" s="9" t="s">
        <v>2</v>
      </c>
      <c r="C355" s="28">
        <v>0</v>
      </c>
      <c r="D355" s="11">
        <v>0</v>
      </c>
      <c r="E355" s="12">
        <v>0</v>
      </c>
      <c r="F355" s="7">
        <f t="shared" si="30"/>
        <v>180</v>
      </c>
      <c r="G355" s="13">
        <v>5.5</v>
      </c>
      <c r="H355" s="13">
        <f t="shared" ref="H355:H361" si="32">F354*G355</f>
        <v>0</v>
      </c>
      <c r="I355" s="59"/>
      <c r="J355" s="59"/>
      <c r="K355" s="59"/>
      <c r="L355" s="59"/>
    </row>
    <row r="356" spans="1:12">
      <c r="A356" s="7" t="s">
        <v>552</v>
      </c>
      <c r="B356" s="9" t="s">
        <v>2</v>
      </c>
      <c r="C356" s="28">
        <v>180</v>
      </c>
      <c r="D356" s="11">
        <v>0</v>
      </c>
      <c r="E356" s="12">
        <v>0</v>
      </c>
      <c r="F356" s="7">
        <v>0</v>
      </c>
      <c r="G356" s="13">
        <v>5.5</v>
      </c>
      <c r="H356" s="13">
        <f t="shared" si="32"/>
        <v>990</v>
      </c>
      <c r="I356" s="59"/>
      <c r="J356" s="59"/>
      <c r="K356" s="59"/>
      <c r="L356" s="59"/>
    </row>
    <row r="357" spans="1:12">
      <c r="A357" s="7" t="s">
        <v>192</v>
      </c>
      <c r="B357" s="9" t="s">
        <v>2</v>
      </c>
      <c r="C357" s="28">
        <v>0</v>
      </c>
      <c r="D357" s="11">
        <v>0</v>
      </c>
      <c r="E357" s="12">
        <v>0</v>
      </c>
      <c r="F357" s="7">
        <f>SUM(C358+D358-E357)</f>
        <v>0</v>
      </c>
      <c r="G357" s="13">
        <v>280</v>
      </c>
      <c r="H357" s="13">
        <f t="shared" si="32"/>
        <v>0</v>
      </c>
      <c r="I357" s="59"/>
      <c r="J357" s="59"/>
      <c r="K357" s="59"/>
      <c r="L357" s="59"/>
    </row>
    <row r="358" spans="1:12">
      <c r="A358" s="7" t="s">
        <v>99</v>
      </c>
      <c r="B358" s="9" t="s">
        <v>88</v>
      </c>
      <c r="C358" s="28">
        <v>0</v>
      </c>
      <c r="D358" s="11">
        <v>0</v>
      </c>
      <c r="E358" s="12">
        <v>0</v>
      </c>
      <c r="F358" s="7">
        <f>SUM(C359+D359-E358)</f>
        <v>0</v>
      </c>
      <c r="G358" s="13">
        <v>188</v>
      </c>
      <c r="H358" s="13">
        <f t="shared" si="32"/>
        <v>0</v>
      </c>
      <c r="I358" s="59"/>
      <c r="J358" s="59"/>
      <c r="K358" s="59"/>
      <c r="L358" s="59"/>
    </row>
    <row r="359" spans="1:12">
      <c r="A359" s="7" t="s">
        <v>536</v>
      </c>
      <c r="B359" s="9" t="s">
        <v>71</v>
      </c>
      <c r="C359" s="28">
        <v>0</v>
      </c>
      <c r="D359" s="11">
        <v>0</v>
      </c>
      <c r="E359" s="12">
        <v>0</v>
      </c>
      <c r="F359" s="7">
        <f>SUM(C360+D360-E359)</f>
        <v>0</v>
      </c>
      <c r="G359" s="13">
        <v>47.3</v>
      </c>
      <c r="H359" s="13">
        <f t="shared" si="32"/>
        <v>0</v>
      </c>
      <c r="I359" s="59"/>
      <c r="J359" s="59"/>
      <c r="K359" s="59"/>
      <c r="L359" s="59"/>
    </row>
    <row r="360" spans="1:12">
      <c r="A360" s="7" t="s">
        <v>55</v>
      </c>
      <c r="B360" s="9" t="s">
        <v>2</v>
      </c>
      <c r="C360" s="28">
        <v>0</v>
      </c>
      <c r="D360" s="11">
        <v>0</v>
      </c>
      <c r="E360" s="12">
        <v>0</v>
      </c>
      <c r="F360" s="7">
        <f>SUM(C361+D361-E360)</f>
        <v>5</v>
      </c>
      <c r="G360" s="13">
        <v>13.75</v>
      </c>
      <c r="H360" s="13">
        <f t="shared" si="32"/>
        <v>0</v>
      </c>
      <c r="I360" s="59"/>
      <c r="J360" s="59"/>
      <c r="K360" s="59"/>
      <c r="L360" s="59"/>
    </row>
    <row r="361" spans="1:12">
      <c r="A361" s="7" t="s">
        <v>407</v>
      </c>
      <c r="B361" s="9" t="s">
        <v>386</v>
      </c>
      <c r="C361" s="28">
        <v>5</v>
      </c>
      <c r="D361" s="11">
        <v>0</v>
      </c>
      <c r="E361" s="12">
        <v>0</v>
      </c>
      <c r="F361" s="7">
        <v>0</v>
      </c>
      <c r="G361" s="13">
        <v>220</v>
      </c>
      <c r="H361" s="13">
        <f t="shared" si="32"/>
        <v>1100</v>
      </c>
      <c r="I361" s="59"/>
      <c r="J361" s="59"/>
      <c r="K361" s="59"/>
      <c r="L361" s="59"/>
    </row>
    <row r="362" spans="1:12">
      <c r="A362" s="7" t="s">
        <v>479</v>
      </c>
      <c r="B362" s="9" t="s">
        <v>2</v>
      </c>
      <c r="C362" s="28">
        <v>0</v>
      </c>
      <c r="D362" s="11">
        <v>0</v>
      </c>
      <c r="E362" s="12">
        <v>0</v>
      </c>
      <c r="F362" s="7">
        <v>0</v>
      </c>
      <c r="G362" s="13">
        <v>23.75</v>
      </c>
      <c r="H362" s="13">
        <v>0</v>
      </c>
      <c r="I362" s="59"/>
      <c r="J362" s="59"/>
      <c r="K362" s="59"/>
      <c r="L362" s="59"/>
    </row>
    <row r="363" spans="1:12">
      <c r="A363" s="7" t="s">
        <v>480</v>
      </c>
      <c r="B363" s="9" t="s">
        <v>2</v>
      </c>
      <c r="C363" s="28">
        <v>598</v>
      </c>
      <c r="D363" s="11">
        <v>0</v>
      </c>
      <c r="E363" s="12">
        <v>0</v>
      </c>
      <c r="F363" s="7">
        <f>SUM(C364+D364-E363)</f>
        <v>14</v>
      </c>
      <c r="G363" s="13">
        <v>19.600000000000001</v>
      </c>
      <c r="H363" s="13">
        <v>0</v>
      </c>
      <c r="I363" s="59"/>
      <c r="J363" s="59"/>
      <c r="K363" s="59"/>
      <c r="L363" s="59"/>
    </row>
    <row r="364" spans="1:12">
      <c r="A364" s="7" t="s">
        <v>172</v>
      </c>
      <c r="B364" s="9" t="s">
        <v>2</v>
      </c>
      <c r="C364" s="28">
        <v>14</v>
      </c>
      <c r="D364" s="11">
        <v>0</v>
      </c>
      <c r="E364" s="12">
        <v>0</v>
      </c>
      <c r="F364" s="7">
        <f>SUM(C365+D365-E364)</f>
        <v>0</v>
      </c>
      <c r="G364" s="13">
        <v>17.91</v>
      </c>
      <c r="H364" s="13">
        <f>F363*G364</f>
        <v>250.74</v>
      </c>
      <c r="I364" s="59"/>
      <c r="J364" s="59"/>
      <c r="K364" s="59"/>
      <c r="L364" s="59"/>
    </row>
    <row r="365" spans="1:12">
      <c r="A365" s="7" t="s">
        <v>173</v>
      </c>
      <c r="B365" s="9" t="s">
        <v>2</v>
      </c>
      <c r="C365" s="28">
        <v>0</v>
      </c>
      <c r="D365" s="11">
        <v>0</v>
      </c>
      <c r="E365" s="12">
        <v>0</v>
      </c>
      <c r="F365" s="7">
        <f>SUM(C366+D366-E365)</f>
        <v>20</v>
      </c>
      <c r="G365" s="13">
        <v>15.45</v>
      </c>
      <c r="H365" s="13">
        <f>F364*G365</f>
        <v>0</v>
      </c>
      <c r="I365" s="59"/>
      <c r="J365" s="59"/>
      <c r="K365" s="59"/>
      <c r="L365" s="59"/>
    </row>
    <row r="366" spans="1:12">
      <c r="A366" s="7" t="s">
        <v>571</v>
      </c>
      <c r="B366" s="9" t="s">
        <v>2</v>
      </c>
      <c r="C366" s="28">
        <v>20</v>
      </c>
      <c r="D366" s="11">
        <v>0</v>
      </c>
      <c r="E366" s="12">
        <v>0</v>
      </c>
      <c r="F366" s="7">
        <f>SUM(C367+D367-E366)</f>
        <v>0</v>
      </c>
      <c r="G366" s="13">
        <v>8.15</v>
      </c>
      <c r="H366" s="13">
        <f>F365*G366</f>
        <v>163</v>
      </c>
      <c r="I366" s="59"/>
      <c r="J366" s="59"/>
      <c r="K366" s="59"/>
      <c r="L366" s="59"/>
    </row>
    <row r="367" spans="1:12">
      <c r="A367" s="7" t="s">
        <v>391</v>
      </c>
      <c r="B367" s="9" t="s">
        <v>392</v>
      </c>
      <c r="C367" s="28">
        <v>0</v>
      </c>
      <c r="D367" s="11">
        <v>0</v>
      </c>
      <c r="E367" s="12">
        <v>0</v>
      </c>
      <c r="F367" s="7">
        <f>SUM(C368+D368-E367)</f>
        <v>0</v>
      </c>
      <c r="G367" s="19">
        <v>5.0599999999999996</v>
      </c>
      <c r="H367" s="13">
        <f>F366*G367</f>
        <v>0</v>
      </c>
      <c r="I367" s="59"/>
      <c r="J367" s="59"/>
      <c r="K367" s="59"/>
      <c r="L367" s="59"/>
    </row>
    <row r="368" spans="1:12">
      <c r="A368" s="7" t="s">
        <v>391</v>
      </c>
      <c r="B368" s="9" t="s">
        <v>184</v>
      </c>
      <c r="C368" s="28">
        <v>0</v>
      </c>
      <c r="D368" s="11">
        <v>0</v>
      </c>
      <c r="E368" s="12">
        <v>0</v>
      </c>
      <c r="F368" s="7">
        <v>0</v>
      </c>
      <c r="G368" s="19">
        <v>16.46</v>
      </c>
      <c r="H368" s="13">
        <f>F367*G368</f>
        <v>0</v>
      </c>
      <c r="I368" s="59"/>
      <c r="J368" s="59"/>
      <c r="K368" s="59"/>
      <c r="L368" s="59"/>
    </row>
    <row r="369" spans="1:12">
      <c r="A369" s="7" t="s">
        <v>369</v>
      </c>
      <c r="B369" s="9" t="s">
        <v>2</v>
      </c>
      <c r="C369" s="28">
        <v>0</v>
      </c>
      <c r="D369" s="11">
        <v>0</v>
      </c>
      <c r="E369" s="12">
        <v>0</v>
      </c>
      <c r="F369" s="7">
        <v>0</v>
      </c>
      <c r="G369" s="19">
        <v>24.93</v>
      </c>
      <c r="H369" s="13">
        <v>498.6</v>
      </c>
      <c r="I369" s="59"/>
      <c r="J369" s="59"/>
      <c r="K369" s="59"/>
      <c r="L369" s="59"/>
    </row>
    <row r="370" spans="1:12">
      <c r="A370" s="7" t="s">
        <v>454</v>
      </c>
      <c r="B370" s="9" t="s">
        <v>2</v>
      </c>
      <c r="C370" s="28">
        <v>17</v>
      </c>
      <c r="D370" s="11">
        <v>0</v>
      </c>
      <c r="E370" s="12">
        <v>0</v>
      </c>
      <c r="F370" s="7">
        <f>SUM(C371+D371-E370)</f>
        <v>35</v>
      </c>
      <c r="G370" s="19">
        <v>1312</v>
      </c>
      <c r="H370" s="13">
        <v>0</v>
      </c>
      <c r="I370" s="59"/>
      <c r="J370" s="59"/>
      <c r="K370" s="59"/>
      <c r="L370" s="59"/>
    </row>
    <row r="371" spans="1:12">
      <c r="A371" s="7" t="s">
        <v>455</v>
      </c>
      <c r="B371" s="9" t="s">
        <v>2</v>
      </c>
      <c r="C371" s="28">
        <v>35</v>
      </c>
      <c r="D371" s="11">
        <v>0</v>
      </c>
      <c r="E371" s="12">
        <v>0</v>
      </c>
      <c r="F371" s="7">
        <v>0</v>
      </c>
      <c r="G371" s="19">
        <v>1312</v>
      </c>
      <c r="H371" s="13">
        <v>0</v>
      </c>
      <c r="I371" s="59"/>
      <c r="J371" s="59"/>
      <c r="K371" s="59"/>
      <c r="L371" s="59"/>
    </row>
    <row r="372" spans="1:12">
      <c r="A372" s="7" t="s">
        <v>471</v>
      </c>
      <c r="B372" s="9" t="s">
        <v>2</v>
      </c>
      <c r="C372" s="28">
        <v>14</v>
      </c>
      <c r="D372" s="11">
        <v>0</v>
      </c>
      <c r="E372" s="12">
        <v>0</v>
      </c>
      <c r="F372" s="7">
        <f>SUM(C373+D373-E372)</f>
        <v>50</v>
      </c>
      <c r="G372" s="19">
        <v>1312</v>
      </c>
      <c r="H372" s="13">
        <v>0</v>
      </c>
      <c r="I372" s="59"/>
      <c r="J372" s="59"/>
      <c r="K372" s="59"/>
      <c r="L372" s="59"/>
    </row>
    <row r="373" spans="1:12">
      <c r="A373" s="7" t="s">
        <v>470</v>
      </c>
      <c r="B373" s="9" t="s">
        <v>2</v>
      </c>
      <c r="C373" s="28">
        <v>50</v>
      </c>
      <c r="D373" s="11">
        <v>0</v>
      </c>
      <c r="E373" s="12">
        <v>0</v>
      </c>
      <c r="F373" s="7">
        <v>0</v>
      </c>
      <c r="G373" s="19">
        <v>1312</v>
      </c>
      <c r="H373" s="13">
        <f>F372*G373</f>
        <v>65600</v>
      </c>
      <c r="I373" s="59"/>
      <c r="J373" s="59"/>
      <c r="K373" s="59"/>
      <c r="L373" s="59"/>
    </row>
    <row r="374" spans="1:12" s="70" customFormat="1">
      <c r="A374" s="7" t="s">
        <v>601</v>
      </c>
      <c r="B374" s="9" t="s">
        <v>2</v>
      </c>
      <c r="C374" s="28">
        <v>85</v>
      </c>
      <c r="D374" s="11">
        <v>10</v>
      </c>
      <c r="E374" s="12"/>
      <c r="F374" s="7">
        <v>0</v>
      </c>
      <c r="G374" s="19">
        <v>15.06</v>
      </c>
      <c r="H374" s="13">
        <v>150.6</v>
      </c>
    </row>
    <row r="375" spans="1:12">
      <c r="A375" s="7" t="s">
        <v>475</v>
      </c>
      <c r="B375" s="9" t="s">
        <v>2</v>
      </c>
      <c r="C375" s="28">
        <v>25</v>
      </c>
      <c r="D375" s="11">
        <v>0</v>
      </c>
      <c r="E375" s="12">
        <v>0</v>
      </c>
      <c r="F375" s="7">
        <f>SUM(C376+D376-E375)</f>
        <v>0</v>
      </c>
      <c r="G375" s="19">
        <v>65</v>
      </c>
      <c r="H375" s="13">
        <v>650</v>
      </c>
      <c r="I375" s="59"/>
      <c r="J375" s="59"/>
      <c r="K375" s="59"/>
      <c r="L375" s="59"/>
    </row>
    <row r="376" spans="1:12">
      <c r="A376" s="7" t="s">
        <v>539</v>
      </c>
      <c r="B376" s="9" t="s">
        <v>2</v>
      </c>
      <c r="C376" s="28">
        <v>0</v>
      </c>
      <c r="D376" s="11">
        <v>0</v>
      </c>
      <c r="E376" s="12">
        <v>0</v>
      </c>
      <c r="F376" s="7">
        <v>0</v>
      </c>
      <c r="G376" s="19">
        <v>1.43</v>
      </c>
      <c r="H376" s="13">
        <f>F375*G376</f>
        <v>0</v>
      </c>
      <c r="I376" s="59"/>
      <c r="J376" s="59"/>
      <c r="K376" s="59"/>
      <c r="L376" s="59"/>
    </row>
    <row r="377" spans="1:12">
      <c r="A377" s="7" t="s">
        <v>474</v>
      </c>
      <c r="B377" s="9" t="s">
        <v>2</v>
      </c>
      <c r="C377" s="28">
        <v>5</v>
      </c>
      <c r="D377" s="11">
        <v>10</v>
      </c>
      <c r="E377" s="12">
        <v>0</v>
      </c>
      <c r="F377" s="7">
        <v>0</v>
      </c>
      <c r="G377" s="19">
        <v>65</v>
      </c>
      <c r="H377" s="13">
        <v>650</v>
      </c>
      <c r="I377" s="59"/>
      <c r="J377" s="59"/>
      <c r="K377" s="59"/>
      <c r="L377" s="59"/>
    </row>
    <row r="378" spans="1:12">
      <c r="A378" s="7" t="s">
        <v>504</v>
      </c>
      <c r="B378" s="9" t="s">
        <v>2</v>
      </c>
      <c r="C378" s="28">
        <v>50</v>
      </c>
      <c r="D378" s="11">
        <v>0</v>
      </c>
      <c r="E378" s="12">
        <v>0</v>
      </c>
      <c r="F378" s="7">
        <v>0</v>
      </c>
      <c r="G378" s="19">
        <v>65</v>
      </c>
      <c r="H378" s="13">
        <v>650</v>
      </c>
      <c r="I378" s="59"/>
      <c r="J378" s="59"/>
      <c r="K378" s="59"/>
      <c r="L378" s="59"/>
    </row>
    <row r="379" spans="1:12">
      <c r="A379" s="7" t="s">
        <v>501</v>
      </c>
      <c r="B379" s="9" t="s">
        <v>2</v>
      </c>
      <c r="C379" s="28">
        <v>4</v>
      </c>
      <c r="D379" s="11">
        <v>0</v>
      </c>
      <c r="E379" s="12">
        <v>0</v>
      </c>
      <c r="F379" s="7">
        <v>0</v>
      </c>
      <c r="G379" s="19">
        <v>27.03</v>
      </c>
      <c r="H379" s="13">
        <v>540.6</v>
      </c>
      <c r="I379" s="59"/>
      <c r="J379" s="59"/>
      <c r="K379" s="59"/>
      <c r="L379" s="59"/>
    </row>
    <row r="380" spans="1:12">
      <c r="A380" s="7" t="s">
        <v>372</v>
      </c>
      <c r="B380" s="9" t="s">
        <v>2</v>
      </c>
      <c r="C380" s="28">
        <v>1</v>
      </c>
      <c r="D380" s="11">
        <v>0</v>
      </c>
      <c r="E380" s="12">
        <v>0</v>
      </c>
      <c r="F380" s="7">
        <f>SUM(C381+D381-E380)</f>
        <v>0</v>
      </c>
      <c r="G380" s="19">
        <v>65</v>
      </c>
      <c r="H380" s="13">
        <v>0</v>
      </c>
      <c r="I380" s="59"/>
      <c r="J380" s="59"/>
      <c r="K380" s="59"/>
      <c r="L380" s="59"/>
    </row>
    <row r="381" spans="1:12">
      <c r="A381" s="7" t="s">
        <v>502</v>
      </c>
      <c r="B381" s="9" t="s">
        <v>2</v>
      </c>
      <c r="C381" s="28">
        <v>0</v>
      </c>
      <c r="D381" s="11">
        <v>0</v>
      </c>
      <c r="E381" s="12">
        <v>0</v>
      </c>
      <c r="F381" s="7">
        <v>0</v>
      </c>
      <c r="G381" s="19">
        <v>43.42</v>
      </c>
      <c r="H381" s="13">
        <f>F380*G381</f>
        <v>0</v>
      </c>
      <c r="I381" s="59"/>
      <c r="J381" s="59"/>
      <c r="K381" s="59"/>
      <c r="L381" s="59"/>
    </row>
    <row r="382" spans="1:12">
      <c r="A382" s="7" t="s">
        <v>540</v>
      </c>
      <c r="B382" s="9" t="s">
        <v>2</v>
      </c>
      <c r="C382" s="28">
        <v>0</v>
      </c>
      <c r="D382" s="11">
        <v>0</v>
      </c>
      <c r="E382" s="12">
        <v>0</v>
      </c>
      <c r="F382" s="7">
        <f>SUM(C383+D383-E382)</f>
        <v>0</v>
      </c>
      <c r="G382" s="19">
        <v>65</v>
      </c>
      <c r="H382" s="13">
        <f>F381*G382</f>
        <v>0</v>
      </c>
      <c r="I382" s="59"/>
      <c r="J382" s="59"/>
      <c r="K382" s="59"/>
      <c r="L382" s="59"/>
    </row>
    <row r="383" spans="1:12">
      <c r="A383" s="7" t="s">
        <v>472</v>
      </c>
      <c r="B383" s="9" t="s">
        <v>2</v>
      </c>
      <c r="C383" s="28">
        <v>0</v>
      </c>
      <c r="D383" s="11">
        <v>0</v>
      </c>
      <c r="E383" s="12">
        <v>0</v>
      </c>
      <c r="F383" s="7">
        <v>0</v>
      </c>
      <c r="G383" s="19">
        <v>43.42</v>
      </c>
      <c r="H383" s="13">
        <f>F382*G383</f>
        <v>0</v>
      </c>
      <c r="I383" s="59"/>
      <c r="J383" s="59"/>
      <c r="K383" s="59"/>
      <c r="L383" s="59"/>
    </row>
    <row r="384" spans="1:12">
      <c r="A384" s="7" t="s">
        <v>541</v>
      </c>
      <c r="B384" s="9" t="s">
        <v>2</v>
      </c>
      <c r="C384" s="28">
        <v>0</v>
      </c>
      <c r="D384" s="11">
        <v>0</v>
      </c>
      <c r="E384" s="12">
        <v>0</v>
      </c>
      <c r="F384" s="7">
        <f>SUM(C386+D386-E384)</f>
        <v>60</v>
      </c>
      <c r="G384" s="19">
        <v>43.42</v>
      </c>
      <c r="H384" s="13">
        <f>F383*G384</f>
        <v>0</v>
      </c>
      <c r="I384" s="59"/>
      <c r="J384" s="59"/>
      <c r="K384" s="59"/>
      <c r="L384" s="59"/>
    </row>
    <row r="385" spans="1:12" s="70" customFormat="1">
      <c r="A385" s="7" t="s">
        <v>602</v>
      </c>
      <c r="B385" s="9" t="s">
        <v>2</v>
      </c>
      <c r="C385" s="28">
        <v>76</v>
      </c>
      <c r="D385" s="11">
        <v>10</v>
      </c>
      <c r="E385" s="12">
        <v>0</v>
      </c>
      <c r="F385" s="7">
        <v>0</v>
      </c>
      <c r="G385" s="19">
        <v>17.73</v>
      </c>
      <c r="H385" s="13">
        <v>177.3</v>
      </c>
    </row>
    <row r="386" spans="1:12">
      <c r="A386" s="7" t="s">
        <v>473</v>
      </c>
      <c r="B386" s="9" t="s">
        <v>2</v>
      </c>
      <c r="C386" s="28">
        <v>50</v>
      </c>
      <c r="D386" s="11">
        <v>10</v>
      </c>
      <c r="E386" s="12">
        <v>0</v>
      </c>
      <c r="F386" s="7">
        <v>0</v>
      </c>
      <c r="G386" s="19">
        <v>27.13</v>
      </c>
      <c r="H386" s="13">
        <f>F384*G386</f>
        <v>1627.8</v>
      </c>
      <c r="I386" s="59"/>
      <c r="J386" s="59"/>
      <c r="K386" s="59"/>
      <c r="L386" s="59"/>
    </row>
    <row r="387" spans="1:12">
      <c r="A387" s="7" t="s">
        <v>503</v>
      </c>
      <c r="B387" s="9" t="s">
        <v>2</v>
      </c>
      <c r="C387" s="28">
        <v>0</v>
      </c>
      <c r="D387" s="11">
        <v>10</v>
      </c>
      <c r="E387" s="12">
        <v>0</v>
      </c>
      <c r="F387" s="7">
        <f>SUM(C393+D393-E387)</f>
        <v>0</v>
      </c>
      <c r="G387" s="19">
        <v>22.64</v>
      </c>
      <c r="H387" s="13">
        <v>650</v>
      </c>
      <c r="I387" s="59"/>
      <c r="J387" s="59"/>
      <c r="K387" s="59"/>
      <c r="L387" s="59"/>
    </row>
    <row r="388" spans="1:12" s="70" customFormat="1">
      <c r="A388" s="7" t="s">
        <v>603</v>
      </c>
      <c r="B388" s="9" t="s">
        <v>2</v>
      </c>
      <c r="C388" s="28">
        <v>0</v>
      </c>
      <c r="D388" s="11">
        <v>10</v>
      </c>
      <c r="E388" s="12">
        <v>0</v>
      </c>
      <c r="F388" s="7">
        <v>0</v>
      </c>
      <c r="G388" s="19">
        <v>25.96</v>
      </c>
      <c r="H388" s="13">
        <v>259.60000000000002</v>
      </c>
    </row>
    <row r="389" spans="1:12" s="70" customFormat="1">
      <c r="A389" s="7" t="s">
        <v>604</v>
      </c>
      <c r="B389" s="9" t="s">
        <v>2</v>
      </c>
      <c r="C389" s="28">
        <v>0</v>
      </c>
      <c r="D389" s="11">
        <v>10</v>
      </c>
      <c r="E389" s="12">
        <v>0</v>
      </c>
      <c r="F389" s="7">
        <v>0</v>
      </c>
      <c r="G389" s="19">
        <v>24.17</v>
      </c>
      <c r="H389" s="13">
        <v>241.7</v>
      </c>
    </row>
    <row r="390" spans="1:12" s="70" customFormat="1">
      <c r="A390" s="7" t="s">
        <v>605</v>
      </c>
      <c r="B390" s="9" t="s">
        <v>2</v>
      </c>
      <c r="C390" s="28">
        <v>200</v>
      </c>
      <c r="D390" s="11">
        <v>10</v>
      </c>
      <c r="E390" s="12">
        <v>0</v>
      </c>
      <c r="F390" s="7">
        <v>0</v>
      </c>
      <c r="G390" s="19">
        <v>24.17</v>
      </c>
      <c r="H390" s="13">
        <v>483.4</v>
      </c>
    </row>
    <row r="391" spans="1:12" s="70" customFormat="1">
      <c r="A391" s="7" t="s">
        <v>606</v>
      </c>
      <c r="B391" s="9" t="s">
        <v>2</v>
      </c>
      <c r="C391" s="28">
        <v>0</v>
      </c>
      <c r="D391" s="11">
        <v>10</v>
      </c>
      <c r="E391" s="12">
        <v>0</v>
      </c>
      <c r="F391" s="7">
        <v>0</v>
      </c>
      <c r="G391" s="19">
        <v>26.87</v>
      </c>
      <c r="H391" s="13">
        <v>537.4</v>
      </c>
    </row>
    <row r="392" spans="1:12" s="70" customFormat="1">
      <c r="A392" s="7" t="s">
        <v>607</v>
      </c>
      <c r="B392" s="9" t="s">
        <v>2</v>
      </c>
      <c r="C392" s="28">
        <v>6</v>
      </c>
      <c r="D392" s="11">
        <v>10</v>
      </c>
      <c r="E392" s="12">
        <v>0</v>
      </c>
      <c r="F392" s="7">
        <v>0</v>
      </c>
      <c r="G392" s="19">
        <v>29.34</v>
      </c>
      <c r="H392" s="13">
        <v>293.39999999999998</v>
      </c>
    </row>
    <row r="393" spans="1:12">
      <c r="A393" s="7" t="s">
        <v>377</v>
      </c>
      <c r="B393" s="9" t="s">
        <v>2</v>
      </c>
      <c r="C393" s="28">
        <v>0</v>
      </c>
      <c r="D393" s="11">
        <v>0</v>
      </c>
      <c r="E393" s="12">
        <v>0</v>
      </c>
      <c r="F393" s="7">
        <f t="shared" ref="F393:F400" si="33">SUM(C394+D394-E393)</f>
        <v>0</v>
      </c>
      <c r="G393" s="19">
        <v>12</v>
      </c>
      <c r="H393" s="13">
        <f>F387*G393</f>
        <v>0</v>
      </c>
      <c r="I393" s="59"/>
      <c r="J393" s="59"/>
      <c r="K393" s="59"/>
      <c r="L393" s="59"/>
    </row>
    <row r="394" spans="1:12">
      <c r="A394" s="7" t="s">
        <v>538</v>
      </c>
      <c r="B394" s="9" t="s">
        <v>2</v>
      </c>
      <c r="C394" s="53">
        <v>0</v>
      </c>
      <c r="D394" s="11">
        <v>0</v>
      </c>
      <c r="E394" s="12">
        <v>0</v>
      </c>
      <c r="F394" s="7">
        <f t="shared" si="33"/>
        <v>48</v>
      </c>
      <c r="G394" s="13">
        <v>230.45</v>
      </c>
      <c r="H394" s="13">
        <f t="shared" ref="H394:H406" si="34">F393*G394</f>
        <v>0</v>
      </c>
      <c r="I394" s="59"/>
      <c r="J394" s="59"/>
      <c r="K394" s="59"/>
      <c r="L394" s="59"/>
    </row>
    <row r="395" spans="1:12">
      <c r="A395" s="7" t="s">
        <v>163</v>
      </c>
      <c r="B395" s="9" t="s">
        <v>2</v>
      </c>
      <c r="C395" s="53">
        <v>0</v>
      </c>
      <c r="D395" s="11">
        <v>48</v>
      </c>
      <c r="E395" s="12">
        <v>0</v>
      </c>
      <c r="F395" s="7">
        <f t="shared" si="33"/>
        <v>2</v>
      </c>
      <c r="G395" s="19">
        <v>71.39</v>
      </c>
      <c r="H395" s="13">
        <f t="shared" si="34"/>
        <v>3426.7200000000003</v>
      </c>
      <c r="I395" s="59"/>
      <c r="J395" s="59"/>
      <c r="K395" s="59"/>
      <c r="L395" s="59"/>
    </row>
    <row r="396" spans="1:12">
      <c r="A396" s="7" t="s">
        <v>380</v>
      </c>
      <c r="B396" s="9" t="s">
        <v>2</v>
      </c>
      <c r="C396" s="53">
        <v>2</v>
      </c>
      <c r="D396" s="11">
        <v>0</v>
      </c>
      <c r="E396" s="12">
        <v>0</v>
      </c>
      <c r="F396" s="7">
        <f t="shared" si="33"/>
        <v>1900</v>
      </c>
      <c r="G396" s="19">
        <v>121.59</v>
      </c>
      <c r="H396" s="13">
        <f t="shared" si="34"/>
        <v>243.18</v>
      </c>
      <c r="I396" s="59"/>
      <c r="J396" s="59"/>
      <c r="K396" s="59"/>
      <c r="L396" s="59"/>
    </row>
    <row r="397" spans="1:12">
      <c r="A397" s="8" t="s">
        <v>381</v>
      </c>
      <c r="B397" s="20" t="s">
        <v>2</v>
      </c>
      <c r="C397" s="53">
        <v>1900</v>
      </c>
      <c r="D397" s="11">
        <v>0</v>
      </c>
      <c r="E397" s="12">
        <v>0</v>
      </c>
      <c r="F397" s="7">
        <f t="shared" si="33"/>
        <v>144</v>
      </c>
      <c r="G397" s="19">
        <v>225</v>
      </c>
      <c r="H397" s="13">
        <f t="shared" si="34"/>
        <v>427500</v>
      </c>
      <c r="I397" s="59"/>
      <c r="J397" s="59"/>
      <c r="K397" s="59"/>
      <c r="L397" s="59"/>
    </row>
    <row r="398" spans="1:12">
      <c r="A398" s="8" t="s">
        <v>583</v>
      </c>
      <c r="B398" s="20" t="s">
        <v>2</v>
      </c>
      <c r="C398" s="53">
        <v>0</v>
      </c>
      <c r="D398" s="11">
        <v>144</v>
      </c>
      <c r="E398" s="12">
        <v>0</v>
      </c>
      <c r="F398" s="7">
        <f t="shared" si="33"/>
        <v>120</v>
      </c>
      <c r="G398" s="19">
        <v>20.41</v>
      </c>
      <c r="H398" s="13">
        <f t="shared" si="34"/>
        <v>2939.04</v>
      </c>
      <c r="I398" s="59"/>
      <c r="J398" s="59"/>
      <c r="K398" s="59"/>
      <c r="L398" s="59"/>
    </row>
    <row r="399" spans="1:12">
      <c r="A399" s="8" t="s">
        <v>168</v>
      </c>
      <c r="B399" s="20" t="s">
        <v>2</v>
      </c>
      <c r="C399" s="28">
        <v>0</v>
      </c>
      <c r="D399" s="11">
        <v>120</v>
      </c>
      <c r="E399" s="12">
        <v>0</v>
      </c>
      <c r="F399" s="7">
        <f t="shared" si="33"/>
        <v>0</v>
      </c>
      <c r="G399" s="19">
        <v>17.61</v>
      </c>
      <c r="H399" s="13">
        <f t="shared" si="34"/>
        <v>2113.1999999999998</v>
      </c>
      <c r="I399" s="59"/>
      <c r="J399" s="59"/>
      <c r="K399" s="59"/>
      <c r="L399" s="59"/>
    </row>
    <row r="400" spans="1:12">
      <c r="A400" s="8" t="s">
        <v>251</v>
      </c>
      <c r="B400" s="20" t="s">
        <v>2</v>
      </c>
      <c r="C400" s="28">
        <v>0</v>
      </c>
      <c r="D400" s="11">
        <v>0</v>
      </c>
      <c r="E400" s="12">
        <v>0</v>
      </c>
      <c r="F400" s="7">
        <f t="shared" si="33"/>
        <v>0</v>
      </c>
      <c r="G400" s="19">
        <v>13.41</v>
      </c>
      <c r="H400" s="13">
        <f t="shared" si="34"/>
        <v>0</v>
      </c>
      <c r="I400" s="59"/>
      <c r="J400" s="59"/>
      <c r="K400" s="59"/>
      <c r="L400" s="59"/>
    </row>
    <row r="401" spans="1:12">
      <c r="A401" s="8" t="s">
        <v>167</v>
      </c>
      <c r="B401" s="20" t="s">
        <v>2</v>
      </c>
      <c r="C401" s="28">
        <v>0</v>
      </c>
      <c r="D401" s="11">
        <v>0</v>
      </c>
      <c r="E401" s="12">
        <v>0</v>
      </c>
      <c r="F401" s="7">
        <v>0</v>
      </c>
      <c r="G401" s="19">
        <v>13.68</v>
      </c>
      <c r="H401" s="13">
        <f t="shared" si="34"/>
        <v>0</v>
      </c>
      <c r="I401" s="59"/>
      <c r="J401" s="59"/>
      <c r="K401" s="59"/>
      <c r="L401" s="59"/>
    </row>
    <row r="402" spans="1:12">
      <c r="A402" s="8" t="s">
        <v>299</v>
      </c>
      <c r="B402" s="20" t="s">
        <v>300</v>
      </c>
      <c r="C402" s="28">
        <v>7</v>
      </c>
      <c r="D402" s="11">
        <v>0</v>
      </c>
      <c r="E402" s="12">
        <v>0</v>
      </c>
      <c r="F402" s="7">
        <f>SUM(C403+D403-E402)</f>
        <v>200</v>
      </c>
      <c r="G402" s="19">
        <v>68</v>
      </c>
      <c r="H402" s="13">
        <f t="shared" si="34"/>
        <v>0</v>
      </c>
      <c r="I402" s="59"/>
      <c r="J402" s="59"/>
      <c r="K402" s="59"/>
      <c r="L402" s="59"/>
    </row>
    <row r="403" spans="1:12">
      <c r="A403" s="8" t="s">
        <v>554</v>
      </c>
      <c r="B403" s="20" t="s">
        <v>2</v>
      </c>
      <c r="C403" s="28">
        <v>200</v>
      </c>
      <c r="D403" s="11">
        <v>0</v>
      </c>
      <c r="E403" s="12">
        <v>0</v>
      </c>
      <c r="F403" s="7">
        <f>SUM(C404+D404-E403)</f>
        <v>0</v>
      </c>
      <c r="G403" s="19">
        <v>10.35</v>
      </c>
      <c r="H403" s="13">
        <f t="shared" si="34"/>
        <v>2070</v>
      </c>
      <c r="I403" s="59"/>
      <c r="J403" s="59"/>
      <c r="K403" s="59"/>
      <c r="L403" s="59"/>
    </row>
    <row r="404" spans="1:12">
      <c r="A404" s="7" t="s">
        <v>118</v>
      </c>
      <c r="B404" s="20" t="s">
        <v>89</v>
      </c>
      <c r="C404" s="28">
        <v>0</v>
      </c>
      <c r="D404" s="11">
        <v>0</v>
      </c>
      <c r="E404" s="12">
        <v>0</v>
      </c>
      <c r="F404" s="7">
        <f>SUM(C405+D405-E404)</f>
        <v>4</v>
      </c>
      <c r="G404" s="19">
        <v>1100</v>
      </c>
      <c r="H404" s="13">
        <f t="shared" si="34"/>
        <v>0</v>
      </c>
      <c r="I404" s="59"/>
      <c r="J404" s="59"/>
      <c r="K404" s="59"/>
      <c r="L404" s="59"/>
    </row>
    <row r="405" spans="1:12">
      <c r="A405" s="7" t="s">
        <v>117</v>
      </c>
      <c r="B405" s="20" t="s">
        <v>89</v>
      </c>
      <c r="C405" s="28">
        <v>0</v>
      </c>
      <c r="D405" s="11">
        <v>4</v>
      </c>
      <c r="E405" s="12">
        <v>0</v>
      </c>
      <c r="F405" s="7">
        <v>0</v>
      </c>
      <c r="G405" s="19">
        <v>825</v>
      </c>
      <c r="H405" s="13">
        <f t="shared" si="34"/>
        <v>3300</v>
      </c>
      <c r="I405" s="59"/>
      <c r="J405" s="59"/>
      <c r="K405" s="59"/>
      <c r="L405" s="59"/>
    </row>
    <row r="406" spans="1:12">
      <c r="A406" s="7" t="s">
        <v>169</v>
      </c>
      <c r="B406" s="9" t="s">
        <v>2</v>
      </c>
      <c r="C406" s="28">
        <v>1700</v>
      </c>
      <c r="D406" s="11">
        <v>400</v>
      </c>
      <c r="E406" s="12">
        <v>0</v>
      </c>
      <c r="F406" s="7">
        <v>0</v>
      </c>
      <c r="G406" s="19">
        <v>3.32</v>
      </c>
      <c r="H406" s="13">
        <f t="shared" si="34"/>
        <v>0</v>
      </c>
      <c r="I406" s="59"/>
      <c r="J406" s="59"/>
      <c r="K406" s="59"/>
      <c r="L406" s="59"/>
    </row>
    <row r="407" spans="1:12" ht="26.25">
      <c r="A407" s="35"/>
      <c r="B407" s="45"/>
      <c r="C407" s="35"/>
      <c r="D407" s="35"/>
      <c r="E407" s="34"/>
      <c r="F407" s="45"/>
      <c r="G407" s="13" t="s">
        <v>17</v>
      </c>
      <c r="H407" s="56">
        <v>0</v>
      </c>
      <c r="I407" s="59"/>
      <c r="J407" s="59"/>
      <c r="K407" s="59"/>
      <c r="L407" s="59"/>
    </row>
    <row r="408" spans="1:12" ht="26.25">
      <c r="A408" s="35"/>
      <c r="B408" s="35"/>
      <c r="C408" s="35"/>
      <c r="D408" s="35"/>
      <c r="E408" s="59"/>
      <c r="F408" s="31"/>
      <c r="G408" s="26"/>
      <c r="H408" s="26"/>
      <c r="I408" s="59"/>
      <c r="J408" s="59"/>
      <c r="K408" s="59"/>
      <c r="L408" s="59"/>
    </row>
    <row r="409" spans="1:12" ht="26.25">
      <c r="A409" s="54" t="s">
        <v>243</v>
      </c>
      <c r="B409" s="66"/>
      <c r="C409" s="67"/>
      <c r="D409" s="67"/>
      <c r="E409" s="67"/>
      <c r="F409" s="7"/>
      <c r="G409" s="65"/>
      <c r="H409" s="65"/>
      <c r="I409" s="59"/>
      <c r="J409" s="59"/>
      <c r="K409" s="59"/>
      <c r="L409" s="59"/>
    </row>
    <row r="410" spans="1:12">
      <c r="A410" s="7" t="s">
        <v>580</v>
      </c>
      <c r="B410" s="9" t="s">
        <v>2</v>
      </c>
      <c r="C410" s="28">
        <v>0</v>
      </c>
      <c r="D410" s="11">
        <v>0</v>
      </c>
      <c r="E410" s="12">
        <v>0</v>
      </c>
      <c r="F410" s="7">
        <f>C411+D411-E410</f>
        <v>0</v>
      </c>
      <c r="G410" s="13">
        <v>259.60000000000002</v>
      </c>
      <c r="H410" s="13">
        <f>F409*G410</f>
        <v>0</v>
      </c>
      <c r="I410" s="59"/>
      <c r="J410" s="59"/>
      <c r="K410" s="59"/>
      <c r="L410" s="59"/>
    </row>
    <row r="411" spans="1:12">
      <c r="A411" s="7" t="s">
        <v>481</v>
      </c>
      <c r="B411" s="9" t="s">
        <v>2</v>
      </c>
      <c r="C411" s="28">
        <v>0</v>
      </c>
      <c r="D411" s="11">
        <v>0</v>
      </c>
      <c r="E411" s="12">
        <v>0</v>
      </c>
      <c r="F411" s="7">
        <f>SUM(C416+D416-E415)</f>
        <v>0</v>
      </c>
      <c r="G411" s="7">
        <v>437.25</v>
      </c>
      <c r="H411" s="13">
        <f>F410*G411</f>
        <v>0</v>
      </c>
      <c r="I411" s="59"/>
      <c r="J411" s="59"/>
      <c r="K411" s="59"/>
      <c r="L411" s="59"/>
    </row>
    <row r="412" spans="1:12">
      <c r="A412" s="7" t="s">
        <v>306</v>
      </c>
      <c r="B412" s="9" t="s">
        <v>2</v>
      </c>
      <c r="C412" s="28">
        <v>0</v>
      </c>
      <c r="D412" s="11">
        <v>0</v>
      </c>
      <c r="E412" s="12">
        <v>0</v>
      </c>
      <c r="F412" s="7">
        <v>0</v>
      </c>
      <c r="G412" s="7">
        <v>206.38</v>
      </c>
      <c r="H412" s="13">
        <f>F410*G412</f>
        <v>0</v>
      </c>
      <c r="I412" s="59"/>
      <c r="J412" s="59"/>
      <c r="K412" s="59"/>
      <c r="L412" s="59"/>
    </row>
    <row r="413" spans="1:12">
      <c r="A413" s="7" t="s">
        <v>438</v>
      </c>
      <c r="B413" s="9" t="s">
        <v>2</v>
      </c>
      <c r="C413" s="28">
        <v>0</v>
      </c>
      <c r="D413" s="11">
        <v>0</v>
      </c>
      <c r="E413" s="12">
        <v>0</v>
      </c>
      <c r="F413" s="7">
        <v>0</v>
      </c>
      <c r="G413" s="7">
        <v>850</v>
      </c>
      <c r="H413" s="13">
        <v>0</v>
      </c>
      <c r="I413" s="59"/>
      <c r="J413" s="59"/>
      <c r="K413" s="59"/>
      <c r="L413" s="59"/>
    </row>
    <row r="414" spans="1:12">
      <c r="A414" s="7" t="s">
        <v>188</v>
      </c>
      <c r="B414" s="9" t="s">
        <v>89</v>
      </c>
      <c r="C414" s="28">
        <v>0</v>
      </c>
      <c r="D414" s="11">
        <v>0</v>
      </c>
      <c r="E414" s="12">
        <v>0</v>
      </c>
      <c r="F414" s="7">
        <f>C415+D415-E414</f>
        <v>0</v>
      </c>
      <c r="G414" s="13">
        <v>80</v>
      </c>
      <c r="H414" s="13">
        <f>F411*G414</f>
        <v>0</v>
      </c>
      <c r="I414" s="59"/>
      <c r="J414" s="59"/>
      <c r="K414" s="59"/>
      <c r="L414" s="59"/>
    </row>
    <row r="415" spans="1:12">
      <c r="A415" s="7" t="s">
        <v>567</v>
      </c>
      <c r="B415" s="9" t="s">
        <v>2</v>
      </c>
      <c r="C415" s="28">
        <v>0</v>
      </c>
      <c r="D415" s="11">
        <v>0</v>
      </c>
      <c r="E415" s="12">
        <v>0</v>
      </c>
      <c r="F415" s="7">
        <f>C416+D416-E415</f>
        <v>0</v>
      </c>
      <c r="G415" s="7">
        <v>206.38</v>
      </c>
      <c r="H415" s="13">
        <v>206.36</v>
      </c>
      <c r="I415" s="59"/>
      <c r="J415" s="59"/>
      <c r="K415" s="59"/>
      <c r="L415" s="59"/>
    </row>
    <row r="416" spans="1:12">
      <c r="A416" s="7" t="s">
        <v>588</v>
      </c>
      <c r="B416" s="9" t="s">
        <v>2</v>
      </c>
      <c r="C416" s="28">
        <v>0</v>
      </c>
      <c r="D416" s="11">
        <v>0</v>
      </c>
      <c r="E416" s="12">
        <v>0</v>
      </c>
      <c r="F416" s="7">
        <v>0</v>
      </c>
      <c r="G416" s="13">
        <v>4150</v>
      </c>
      <c r="H416" s="13">
        <f>F415*G416</f>
        <v>0</v>
      </c>
      <c r="I416" s="59"/>
      <c r="J416" s="59"/>
      <c r="K416" s="59"/>
      <c r="L416" s="59"/>
    </row>
    <row r="417" spans="1:12">
      <c r="A417" s="7" t="s">
        <v>191</v>
      </c>
      <c r="B417" s="9" t="s">
        <v>2</v>
      </c>
      <c r="C417" s="28">
        <v>0</v>
      </c>
      <c r="D417" s="11">
        <v>0</v>
      </c>
      <c r="E417" s="12">
        <v>0</v>
      </c>
      <c r="F417" s="7">
        <f>C418+D418-E417</f>
        <v>0</v>
      </c>
      <c r="G417" s="13">
        <v>450</v>
      </c>
      <c r="H417" s="13">
        <f>F416*G417</f>
        <v>0</v>
      </c>
      <c r="I417" s="59"/>
      <c r="J417" s="59"/>
      <c r="K417" s="59"/>
      <c r="L417" s="59"/>
    </row>
    <row r="418" spans="1:12">
      <c r="A418" s="7" t="s">
        <v>589</v>
      </c>
      <c r="B418" s="9" t="s">
        <v>2</v>
      </c>
      <c r="C418" s="28">
        <v>0</v>
      </c>
      <c r="D418" s="11">
        <v>0</v>
      </c>
      <c r="E418" s="12">
        <v>0</v>
      </c>
      <c r="F418" s="7">
        <v>0</v>
      </c>
      <c r="G418" s="13">
        <v>6800</v>
      </c>
      <c r="H418" s="13">
        <f>F417*G418</f>
        <v>0</v>
      </c>
      <c r="I418" s="59"/>
      <c r="J418" s="59"/>
      <c r="K418" s="59"/>
      <c r="L418" s="59"/>
    </row>
    <row r="419" spans="1:12">
      <c r="A419" s="7" t="s">
        <v>520</v>
      </c>
      <c r="B419" s="9" t="s">
        <v>521</v>
      </c>
      <c r="C419" s="28">
        <v>0</v>
      </c>
      <c r="D419" s="11">
        <v>0</v>
      </c>
      <c r="E419" s="12">
        <v>0</v>
      </c>
      <c r="F419" s="7">
        <f>SUM(C422+D422-E421)</f>
        <v>0</v>
      </c>
      <c r="G419" s="13">
        <v>378.4</v>
      </c>
      <c r="H419" s="13">
        <v>756.8</v>
      </c>
      <c r="I419" s="59"/>
      <c r="J419" s="59"/>
      <c r="K419" s="59"/>
      <c r="L419" s="59"/>
    </row>
    <row r="420" spans="1:12">
      <c r="A420" s="7" t="s">
        <v>355</v>
      </c>
      <c r="B420" s="9" t="s">
        <v>2</v>
      </c>
      <c r="C420" s="28">
        <v>0</v>
      </c>
      <c r="D420" s="11">
        <v>0</v>
      </c>
      <c r="E420" s="12">
        <v>0</v>
      </c>
      <c r="F420" s="7">
        <f>SUM(C423+D423-E422)</f>
        <v>0</v>
      </c>
      <c r="G420" s="13">
        <v>94.6</v>
      </c>
      <c r="H420" s="13">
        <v>0</v>
      </c>
      <c r="I420" s="59"/>
      <c r="J420" s="59"/>
      <c r="K420" s="59"/>
      <c r="L420" s="59"/>
    </row>
    <row r="421" spans="1:12">
      <c r="A421" s="7" t="s">
        <v>340</v>
      </c>
      <c r="B421" s="9" t="s">
        <v>2</v>
      </c>
      <c r="C421" s="28">
        <v>0</v>
      </c>
      <c r="D421" s="11">
        <v>0</v>
      </c>
      <c r="E421" s="12">
        <v>0</v>
      </c>
      <c r="F421" s="7">
        <f>SUM(C424+D424-E423)</f>
        <v>3</v>
      </c>
      <c r="G421" s="13">
        <v>72.599999999999994</v>
      </c>
      <c r="H421" s="13">
        <f>F419*G421</f>
        <v>0</v>
      </c>
      <c r="I421" s="59"/>
      <c r="J421" s="59"/>
      <c r="K421" s="59"/>
      <c r="L421" s="59"/>
    </row>
    <row r="422" spans="1:12">
      <c r="A422" s="7" t="s">
        <v>341</v>
      </c>
      <c r="B422" s="9" t="s">
        <v>2</v>
      </c>
      <c r="C422" s="28">
        <v>0</v>
      </c>
      <c r="D422" s="11">
        <v>0</v>
      </c>
      <c r="E422" s="12">
        <v>0</v>
      </c>
      <c r="F422" s="7">
        <v>0</v>
      </c>
      <c r="G422" s="13">
        <v>72.599999999999994</v>
      </c>
      <c r="H422" s="13">
        <f>F420*G422</f>
        <v>0</v>
      </c>
      <c r="I422" s="59"/>
      <c r="J422" s="59"/>
      <c r="K422" s="59"/>
      <c r="L422" s="59"/>
    </row>
    <row r="423" spans="1:12">
      <c r="A423" s="7" t="s">
        <v>305</v>
      </c>
      <c r="B423" s="9" t="s">
        <v>2</v>
      </c>
      <c r="C423" s="28">
        <v>0</v>
      </c>
      <c r="D423" s="11">
        <v>0</v>
      </c>
      <c r="E423" s="12">
        <v>0</v>
      </c>
      <c r="F423" s="7">
        <f>SUM(C426+D426-E425)</f>
        <v>0</v>
      </c>
      <c r="G423" s="7">
        <v>276</v>
      </c>
      <c r="H423" s="13">
        <v>0</v>
      </c>
      <c r="I423" s="59"/>
      <c r="J423" s="59"/>
      <c r="K423" s="59"/>
      <c r="L423" s="59"/>
    </row>
    <row r="424" spans="1:12">
      <c r="A424" s="7" t="s">
        <v>579</v>
      </c>
      <c r="B424" s="9" t="s">
        <v>350</v>
      </c>
      <c r="C424" s="28">
        <v>0</v>
      </c>
      <c r="D424" s="11">
        <v>3</v>
      </c>
      <c r="E424" s="12">
        <v>0</v>
      </c>
      <c r="F424" s="7">
        <f>SUM(C427+D427-E426)</f>
        <v>0</v>
      </c>
      <c r="G424" s="13">
        <v>137.5</v>
      </c>
      <c r="H424" s="13">
        <v>3100</v>
      </c>
      <c r="I424" s="59"/>
      <c r="J424" s="59"/>
      <c r="K424" s="59"/>
      <c r="L424" s="59"/>
    </row>
    <row r="425" spans="1:12">
      <c r="A425" s="7" t="s">
        <v>415</v>
      </c>
      <c r="B425" s="9" t="s">
        <v>2</v>
      </c>
      <c r="C425" s="28">
        <v>0</v>
      </c>
      <c r="D425" s="11">
        <v>0</v>
      </c>
      <c r="E425" s="12">
        <v>0</v>
      </c>
      <c r="F425" s="7">
        <f>SUM(C429+D429-E428)</f>
        <v>0</v>
      </c>
      <c r="G425" s="13">
        <v>630</v>
      </c>
      <c r="H425" s="13">
        <v>0</v>
      </c>
      <c r="I425" s="59"/>
      <c r="J425" s="59"/>
      <c r="K425" s="59"/>
      <c r="L425" s="59"/>
    </row>
    <row r="426" spans="1:12">
      <c r="A426" s="7" t="s">
        <v>285</v>
      </c>
      <c r="B426" s="9" t="s">
        <v>286</v>
      </c>
      <c r="C426" s="28">
        <v>0</v>
      </c>
      <c r="D426" s="11">
        <v>0</v>
      </c>
      <c r="E426" s="12">
        <v>0</v>
      </c>
      <c r="F426" s="7">
        <f>SUM(C450+D450-E449)</f>
        <v>0</v>
      </c>
      <c r="G426" s="7">
        <v>0</v>
      </c>
      <c r="H426" s="13">
        <v>0</v>
      </c>
      <c r="I426" s="59"/>
      <c r="J426" s="59"/>
      <c r="K426" s="59"/>
      <c r="L426" s="59"/>
    </row>
    <row r="427" spans="1:12">
      <c r="A427" s="7" t="s">
        <v>285</v>
      </c>
      <c r="B427" s="9" t="s">
        <v>572</v>
      </c>
      <c r="C427" s="28">
        <v>0</v>
      </c>
      <c r="D427" s="11">
        <v>0</v>
      </c>
      <c r="E427" s="12">
        <v>0</v>
      </c>
      <c r="F427" s="7">
        <v>0</v>
      </c>
      <c r="G427" s="13">
        <v>319</v>
      </c>
      <c r="H427" s="13">
        <f>F425*G427</f>
        <v>0</v>
      </c>
      <c r="I427" s="59"/>
      <c r="J427" s="59"/>
      <c r="K427" s="59"/>
      <c r="L427" s="59"/>
    </row>
    <row r="428" spans="1:12">
      <c r="A428" s="7" t="s">
        <v>610</v>
      </c>
      <c r="B428" s="9" t="s">
        <v>2</v>
      </c>
      <c r="C428" s="28">
        <v>0</v>
      </c>
      <c r="D428" s="11">
        <v>2</v>
      </c>
      <c r="E428" s="12">
        <v>0</v>
      </c>
      <c r="F428" s="7">
        <f>SUM(C432+D432-E431)</f>
        <v>0</v>
      </c>
      <c r="G428" s="13">
        <v>259.60000000000002</v>
      </c>
      <c r="H428" s="13">
        <f>F425*G428</f>
        <v>0</v>
      </c>
      <c r="I428" s="59"/>
      <c r="J428" s="59"/>
      <c r="K428" s="59"/>
      <c r="L428" s="59"/>
    </row>
    <row r="429" spans="1:12">
      <c r="A429" s="7" t="s">
        <v>233</v>
      </c>
      <c r="B429" s="9" t="s">
        <v>2</v>
      </c>
      <c r="C429" s="28">
        <v>0</v>
      </c>
      <c r="D429" s="11">
        <v>0</v>
      </c>
      <c r="E429" s="12">
        <v>0</v>
      </c>
      <c r="F429" s="7">
        <f>SUM(C433+D433-E432)</f>
        <v>0</v>
      </c>
      <c r="G429" s="7">
        <v>0</v>
      </c>
      <c r="H429" s="13">
        <f>F427*G429</f>
        <v>0</v>
      </c>
      <c r="I429" s="59"/>
      <c r="J429" s="59"/>
      <c r="K429" s="59"/>
      <c r="L429" s="59"/>
    </row>
    <row r="430" spans="1:12">
      <c r="A430" s="2" t="s">
        <v>349</v>
      </c>
      <c r="B430" s="9" t="s">
        <v>332</v>
      </c>
      <c r="C430" s="28">
        <v>0</v>
      </c>
      <c r="D430" s="11">
        <v>0</v>
      </c>
      <c r="E430" s="12">
        <v>0</v>
      </c>
      <c r="F430" s="7">
        <f>C431+D431-E430</f>
        <v>0</v>
      </c>
      <c r="G430" s="13">
        <v>973.5</v>
      </c>
      <c r="H430" s="13">
        <v>0</v>
      </c>
      <c r="I430" s="59"/>
      <c r="J430" s="59"/>
      <c r="K430" s="59"/>
      <c r="L430" s="59"/>
    </row>
    <row r="431" spans="1:12">
      <c r="A431" s="7" t="s">
        <v>317</v>
      </c>
      <c r="B431" s="9" t="s">
        <v>2</v>
      </c>
      <c r="C431" s="28">
        <v>0</v>
      </c>
      <c r="D431" s="11">
        <v>0</v>
      </c>
      <c r="E431" s="12">
        <v>0</v>
      </c>
      <c r="F431" s="7">
        <v>0</v>
      </c>
      <c r="G431" s="7">
        <v>4250</v>
      </c>
      <c r="H431" s="13">
        <f>F430*G431</f>
        <v>0</v>
      </c>
      <c r="I431" s="59"/>
      <c r="J431" s="59"/>
      <c r="K431" s="59"/>
      <c r="L431" s="59"/>
    </row>
    <row r="432" spans="1:12">
      <c r="A432" s="7" t="s">
        <v>270</v>
      </c>
      <c r="B432" s="9" t="s">
        <v>2</v>
      </c>
      <c r="C432" s="28">
        <v>0</v>
      </c>
      <c r="D432" s="11">
        <v>0</v>
      </c>
      <c r="E432" s="12">
        <v>0</v>
      </c>
      <c r="F432" s="7">
        <v>0</v>
      </c>
      <c r="G432" s="7">
        <v>2302.3000000000002</v>
      </c>
      <c r="H432" s="13">
        <v>0</v>
      </c>
      <c r="I432" s="59"/>
      <c r="J432" s="59"/>
      <c r="K432" s="59"/>
      <c r="L432" s="59"/>
    </row>
    <row r="433" spans="1:12">
      <c r="A433" s="7" t="s">
        <v>519</v>
      </c>
      <c r="B433" s="9" t="s">
        <v>2</v>
      </c>
      <c r="C433" s="28">
        <v>0</v>
      </c>
      <c r="D433" s="11">
        <v>0</v>
      </c>
      <c r="E433" s="12">
        <v>0</v>
      </c>
      <c r="F433" s="7">
        <v>0</v>
      </c>
      <c r="G433" s="7">
        <v>134.19999999999999</v>
      </c>
      <c r="H433" s="13">
        <v>0</v>
      </c>
      <c r="I433" s="59"/>
      <c r="J433" s="59"/>
      <c r="K433" s="59"/>
      <c r="L433" s="59"/>
    </row>
    <row r="434" spans="1:12">
      <c r="A434" s="7" t="s">
        <v>266</v>
      </c>
      <c r="B434" s="9" t="s">
        <v>2</v>
      </c>
      <c r="C434" s="28">
        <v>0</v>
      </c>
      <c r="D434" s="11">
        <v>0</v>
      </c>
      <c r="E434" s="12">
        <v>0</v>
      </c>
      <c r="F434" s="7">
        <f>C435+D435-E434</f>
        <v>0</v>
      </c>
      <c r="G434" s="7">
        <v>1620</v>
      </c>
      <c r="H434" s="13">
        <f>F431*G434</f>
        <v>0</v>
      </c>
      <c r="I434" s="59"/>
      <c r="J434" s="59"/>
      <c r="K434" s="59"/>
      <c r="L434" s="59"/>
    </row>
    <row r="435" spans="1:12">
      <c r="A435" s="7" t="s">
        <v>586</v>
      </c>
      <c r="B435" s="9" t="s">
        <v>2</v>
      </c>
      <c r="C435" s="28">
        <v>0</v>
      </c>
      <c r="D435" s="11">
        <v>0</v>
      </c>
      <c r="E435" s="12">
        <v>0</v>
      </c>
      <c r="F435" s="7">
        <f>C436+D436-E435</f>
        <v>0</v>
      </c>
      <c r="G435" s="7">
        <v>3500</v>
      </c>
      <c r="H435" s="13">
        <f>F434*G435</f>
        <v>0</v>
      </c>
      <c r="I435" s="59"/>
      <c r="J435" s="59"/>
      <c r="K435" s="59"/>
      <c r="L435" s="59"/>
    </row>
    <row r="436" spans="1:12">
      <c r="A436" s="7" t="s">
        <v>591</v>
      </c>
      <c r="B436" s="9" t="s">
        <v>2</v>
      </c>
      <c r="C436" s="28">
        <v>0</v>
      </c>
      <c r="D436" s="11">
        <v>0</v>
      </c>
      <c r="E436" s="12">
        <v>0</v>
      </c>
      <c r="F436" s="7">
        <f>C437+D437-E436</f>
        <v>20</v>
      </c>
      <c r="G436" s="13">
        <v>8200</v>
      </c>
      <c r="H436" s="13">
        <f>F435*G436</f>
        <v>0</v>
      </c>
      <c r="I436" s="59"/>
      <c r="J436" s="59"/>
      <c r="K436" s="59"/>
      <c r="L436" s="59"/>
    </row>
    <row r="437" spans="1:12">
      <c r="A437" s="7" t="s">
        <v>537</v>
      </c>
      <c r="B437" s="9" t="s">
        <v>614</v>
      </c>
      <c r="C437" s="28">
        <v>0</v>
      </c>
      <c r="D437" s="11">
        <v>20</v>
      </c>
      <c r="E437" s="12">
        <v>0</v>
      </c>
      <c r="F437" s="7">
        <v>0</v>
      </c>
      <c r="G437" s="22">
        <v>17.86</v>
      </c>
      <c r="H437" s="13">
        <f>F436*G437</f>
        <v>357.2</v>
      </c>
      <c r="I437" s="59"/>
      <c r="J437" s="59"/>
      <c r="K437" s="59"/>
      <c r="L437" s="59"/>
    </row>
    <row r="438" spans="1:12">
      <c r="A438" s="7" t="s">
        <v>514</v>
      </c>
      <c r="B438" s="9" t="s">
        <v>2</v>
      </c>
      <c r="C438" s="28">
        <v>0</v>
      </c>
      <c r="D438" s="11">
        <v>0</v>
      </c>
      <c r="E438" s="12">
        <v>0</v>
      </c>
      <c r="F438" s="7">
        <f>C439+D439-E438</f>
        <v>3</v>
      </c>
      <c r="G438" s="22">
        <v>175</v>
      </c>
      <c r="H438" s="13">
        <v>175</v>
      </c>
      <c r="I438" s="59"/>
      <c r="J438" s="59"/>
      <c r="K438" s="59"/>
      <c r="L438" s="59"/>
    </row>
    <row r="439" spans="1:12">
      <c r="A439" s="7" t="s">
        <v>252</v>
      </c>
      <c r="B439" s="9" t="s">
        <v>367</v>
      </c>
      <c r="C439" s="28">
        <v>0</v>
      </c>
      <c r="D439" s="11">
        <v>3</v>
      </c>
      <c r="E439" s="12">
        <v>0</v>
      </c>
      <c r="F439" s="7">
        <v>0</v>
      </c>
      <c r="G439" s="61">
        <v>5390</v>
      </c>
      <c r="H439" s="13">
        <f>F438*G439</f>
        <v>16170</v>
      </c>
      <c r="I439" s="59"/>
      <c r="J439" s="59"/>
      <c r="K439" s="59"/>
      <c r="L439" s="59"/>
    </row>
    <row r="440" spans="1:12">
      <c r="A440" s="7" t="s">
        <v>457</v>
      </c>
      <c r="B440" s="9" t="s">
        <v>2</v>
      </c>
      <c r="C440" s="28">
        <v>0</v>
      </c>
      <c r="D440" s="11">
        <v>0</v>
      </c>
      <c r="E440" s="12">
        <v>0</v>
      </c>
      <c r="F440" s="7">
        <f>C441+D441-E440</f>
        <v>0</v>
      </c>
      <c r="G440" s="22">
        <v>198</v>
      </c>
      <c r="H440" s="13">
        <v>11880</v>
      </c>
      <c r="I440" s="59"/>
      <c r="J440" s="59"/>
      <c r="K440" s="59"/>
      <c r="L440" s="59"/>
    </row>
    <row r="441" spans="1:12">
      <c r="A441" s="7" t="s">
        <v>577</v>
      </c>
      <c r="B441" s="9" t="s">
        <v>2</v>
      </c>
      <c r="C441" s="28">
        <v>0</v>
      </c>
      <c r="D441" s="11">
        <v>0</v>
      </c>
      <c r="E441" s="12">
        <v>0</v>
      </c>
      <c r="F441" s="7">
        <v>0</v>
      </c>
      <c r="G441" s="23">
        <v>3.56</v>
      </c>
      <c r="H441" s="13">
        <f>F440*G441</f>
        <v>0</v>
      </c>
      <c r="I441" s="59"/>
      <c r="J441" s="59"/>
      <c r="K441" s="59"/>
      <c r="L441" s="59"/>
    </row>
    <row r="442" spans="1:12">
      <c r="A442" s="7" t="s">
        <v>253</v>
      </c>
      <c r="B442" s="9" t="s">
        <v>2</v>
      </c>
      <c r="C442" s="28">
        <v>0</v>
      </c>
      <c r="D442" s="11">
        <v>0</v>
      </c>
      <c r="E442" s="12">
        <v>0</v>
      </c>
      <c r="F442" s="7">
        <v>0</v>
      </c>
      <c r="G442" s="22">
        <v>0</v>
      </c>
      <c r="H442" s="13">
        <f>F440*G442</f>
        <v>0</v>
      </c>
      <c r="I442" s="59"/>
      <c r="J442" s="59"/>
      <c r="K442" s="59"/>
      <c r="L442" s="59"/>
    </row>
    <row r="443" spans="1:12">
      <c r="A443" s="7" t="s">
        <v>352</v>
      </c>
      <c r="B443" s="9" t="s">
        <v>181</v>
      </c>
      <c r="C443" s="28">
        <v>0</v>
      </c>
      <c r="D443" s="11">
        <v>0</v>
      </c>
      <c r="E443" s="12">
        <v>0</v>
      </c>
      <c r="F443" s="7">
        <f>C444+D444-E443</f>
        <v>0</v>
      </c>
      <c r="G443" s="22">
        <v>3950</v>
      </c>
      <c r="H443" s="27" t="s">
        <v>351</v>
      </c>
      <c r="I443" s="59"/>
      <c r="J443" s="59"/>
      <c r="K443" s="59"/>
      <c r="L443" s="59"/>
    </row>
    <row r="444" spans="1:12">
      <c r="A444" s="7" t="s">
        <v>226</v>
      </c>
      <c r="B444" s="9" t="s">
        <v>2</v>
      </c>
      <c r="C444" s="28">
        <v>0</v>
      </c>
      <c r="D444" s="11">
        <v>0</v>
      </c>
      <c r="E444" s="12">
        <v>0</v>
      </c>
      <c r="F444" s="7">
        <f>C445+D445-E444</f>
        <v>0</v>
      </c>
      <c r="G444" s="22">
        <v>379.5</v>
      </c>
      <c r="H444" s="13">
        <f>F443*G444</f>
        <v>0</v>
      </c>
      <c r="I444" s="59"/>
      <c r="J444" s="59"/>
      <c r="K444" s="59"/>
      <c r="L444" s="59"/>
    </row>
    <row r="445" spans="1:12">
      <c r="A445" s="7" t="s">
        <v>575</v>
      </c>
      <c r="B445" s="9" t="s">
        <v>2</v>
      </c>
      <c r="C445" s="28">
        <v>0</v>
      </c>
      <c r="D445" s="11">
        <v>0</v>
      </c>
      <c r="E445" s="12">
        <v>0</v>
      </c>
      <c r="F445" s="7">
        <f>C446+D446-E445</f>
        <v>0</v>
      </c>
      <c r="G445" s="13">
        <v>2596</v>
      </c>
      <c r="H445" s="13">
        <f>F444*G445</f>
        <v>0</v>
      </c>
      <c r="I445" s="59"/>
      <c r="J445" s="59"/>
      <c r="K445" s="59"/>
      <c r="L445" s="59"/>
    </row>
    <row r="446" spans="1:12">
      <c r="A446" s="7" t="s">
        <v>320</v>
      </c>
      <c r="B446" s="9" t="s">
        <v>2</v>
      </c>
      <c r="C446" s="28">
        <v>0</v>
      </c>
      <c r="D446" s="11">
        <v>0</v>
      </c>
      <c r="E446" s="12">
        <v>0</v>
      </c>
      <c r="F446" s="7">
        <v>0</v>
      </c>
      <c r="G446" s="7">
        <v>4800</v>
      </c>
      <c r="H446" s="13">
        <f>F445*G446</f>
        <v>0</v>
      </c>
      <c r="I446" s="59"/>
      <c r="J446" s="59"/>
      <c r="K446" s="59"/>
      <c r="L446" s="59"/>
    </row>
    <row r="447" spans="1:12">
      <c r="A447" s="7" t="s">
        <v>222</v>
      </c>
      <c r="B447" s="9" t="s">
        <v>2</v>
      </c>
      <c r="C447" s="28">
        <v>0</v>
      </c>
      <c r="D447" s="11">
        <v>0</v>
      </c>
      <c r="E447" s="12">
        <v>0</v>
      </c>
      <c r="F447" s="7">
        <f>SUM(C451+D451-E450)</f>
        <v>0</v>
      </c>
      <c r="G447" s="7">
        <v>253</v>
      </c>
      <c r="H447" s="13">
        <f>F445*G447</f>
        <v>0</v>
      </c>
      <c r="I447" s="59"/>
      <c r="J447" s="59"/>
      <c r="K447" s="59"/>
      <c r="L447" s="59"/>
    </row>
    <row r="448" spans="1:12">
      <c r="A448" s="7" t="s">
        <v>267</v>
      </c>
      <c r="B448" s="9" t="s">
        <v>2</v>
      </c>
      <c r="C448" s="28">
        <v>0</v>
      </c>
      <c r="D448" s="11">
        <v>0</v>
      </c>
      <c r="E448" s="12">
        <v>0</v>
      </c>
      <c r="F448" s="7">
        <f>C449+D449-E448</f>
        <v>0</v>
      </c>
      <c r="G448" s="7">
        <v>1350</v>
      </c>
      <c r="H448" s="13">
        <f>F442*G448</f>
        <v>0</v>
      </c>
      <c r="I448" s="59"/>
      <c r="J448" s="59"/>
      <c r="K448" s="59"/>
      <c r="L448" s="59"/>
    </row>
    <row r="449" spans="1:12">
      <c r="A449" s="7" t="s">
        <v>465</v>
      </c>
      <c r="B449" s="9" t="s">
        <v>2</v>
      </c>
      <c r="C449" s="28">
        <v>0</v>
      </c>
      <c r="D449" s="11">
        <v>0</v>
      </c>
      <c r="E449" s="12">
        <v>0</v>
      </c>
      <c r="F449" s="7">
        <f>SUM(C456+D456-E455)</f>
        <v>0</v>
      </c>
      <c r="G449" s="7">
        <v>3275</v>
      </c>
      <c r="H449" s="13">
        <f>F448*G449</f>
        <v>0</v>
      </c>
      <c r="I449" s="59"/>
      <c r="J449" s="59"/>
      <c r="K449" s="59"/>
      <c r="L449" s="59"/>
    </row>
    <row r="450" spans="1:12">
      <c r="A450" s="7" t="s">
        <v>436</v>
      </c>
      <c r="B450" s="9" t="s">
        <v>2</v>
      </c>
      <c r="C450" s="28">
        <v>0</v>
      </c>
      <c r="D450" s="11">
        <v>0</v>
      </c>
      <c r="E450" s="12">
        <v>0</v>
      </c>
      <c r="F450" s="7">
        <f>SUM(C453+D453-E452)</f>
        <v>0</v>
      </c>
      <c r="G450" s="7">
        <v>5150</v>
      </c>
      <c r="H450" s="13">
        <f>F448*G450</f>
        <v>0</v>
      </c>
      <c r="I450" s="59"/>
      <c r="J450" s="59"/>
      <c r="K450" s="59"/>
      <c r="L450" s="59"/>
    </row>
    <row r="451" spans="1:12">
      <c r="A451" s="7" t="s">
        <v>437</v>
      </c>
      <c r="B451" s="9" t="s">
        <v>2</v>
      </c>
      <c r="C451" s="28">
        <v>0</v>
      </c>
      <c r="D451" s="11">
        <v>0</v>
      </c>
      <c r="E451" s="12">
        <v>0</v>
      </c>
      <c r="F451" s="7">
        <v>0</v>
      </c>
      <c r="G451" s="7">
        <v>5150</v>
      </c>
      <c r="H451" s="13">
        <v>0</v>
      </c>
      <c r="I451" s="59"/>
      <c r="J451" s="59"/>
      <c r="K451" s="59"/>
      <c r="L451" s="59"/>
    </row>
    <row r="452" spans="1:12">
      <c r="A452" s="7" t="s">
        <v>489</v>
      </c>
      <c r="B452" s="9" t="s">
        <v>2</v>
      </c>
      <c r="C452" s="28">
        <v>0</v>
      </c>
      <c r="D452" s="11">
        <v>0</v>
      </c>
      <c r="E452" s="12">
        <v>0</v>
      </c>
      <c r="F452" s="7">
        <v>0</v>
      </c>
      <c r="G452" s="36">
        <v>8673</v>
      </c>
      <c r="H452" s="13">
        <v>0</v>
      </c>
      <c r="I452" s="59"/>
      <c r="J452" s="59"/>
      <c r="K452" s="59"/>
      <c r="L452" s="59"/>
    </row>
    <row r="453" spans="1:12">
      <c r="A453" s="7" t="s">
        <v>490</v>
      </c>
      <c r="B453" s="9" t="s">
        <v>2</v>
      </c>
      <c r="C453" s="28">
        <v>0</v>
      </c>
      <c r="D453" s="11">
        <v>0</v>
      </c>
      <c r="E453" s="12">
        <v>0</v>
      </c>
      <c r="F453" s="7">
        <v>0</v>
      </c>
      <c r="G453" s="36">
        <v>4071</v>
      </c>
      <c r="H453" s="13">
        <v>0</v>
      </c>
      <c r="I453" s="59"/>
      <c r="J453" s="59"/>
      <c r="K453" s="59"/>
      <c r="L453" s="59"/>
    </row>
    <row r="454" spans="1:12">
      <c r="A454" s="7" t="s">
        <v>435</v>
      </c>
      <c r="B454" s="9" t="s">
        <v>2</v>
      </c>
      <c r="C454" s="28">
        <v>0</v>
      </c>
      <c r="D454" s="11">
        <v>0</v>
      </c>
      <c r="E454" s="12">
        <v>0</v>
      </c>
      <c r="F454" s="7">
        <f>C455+D455-E454</f>
        <v>0</v>
      </c>
      <c r="G454" s="7">
        <v>481.8</v>
      </c>
      <c r="H454" s="13">
        <f>F452*G454</f>
        <v>0</v>
      </c>
      <c r="I454" s="59"/>
      <c r="J454" s="59"/>
      <c r="K454" s="59"/>
      <c r="L454" s="59"/>
    </row>
    <row r="455" spans="1:12">
      <c r="A455" s="7" t="s">
        <v>587</v>
      </c>
      <c r="B455" s="9" t="s">
        <v>2</v>
      </c>
      <c r="C455" s="28">
        <v>0</v>
      </c>
      <c r="D455" s="11">
        <v>0</v>
      </c>
      <c r="E455" s="12">
        <v>0</v>
      </c>
      <c r="F455" s="7">
        <v>0</v>
      </c>
      <c r="G455" s="7">
        <v>9200</v>
      </c>
      <c r="H455" s="13">
        <f>F454*G455</f>
        <v>0</v>
      </c>
      <c r="I455" s="59"/>
      <c r="J455" s="59"/>
      <c r="K455" s="59"/>
      <c r="L455" s="59"/>
    </row>
    <row r="456" spans="1:12">
      <c r="A456" s="7" t="s">
        <v>484</v>
      </c>
      <c r="B456" s="9" t="s">
        <v>483</v>
      </c>
      <c r="C456" s="28">
        <v>0</v>
      </c>
      <c r="D456" s="11">
        <v>0</v>
      </c>
      <c r="E456" s="12">
        <v>0</v>
      </c>
      <c r="F456" s="7">
        <v>0</v>
      </c>
      <c r="G456" s="36">
        <v>88</v>
      </c>
      <c r="H456" s="13">
        <v>0</v>
      </c>
      <c r="I456" s="59"/>
      <c r="J456" s="59"/>
      <c r="K456" s="59"/>
      <c r="L456" s="59"/>
    </row>
    <row r="457" spans="1:12">
      <c r="A457" s="7" t="s">
        <v>274</v>
      </c>
      <c r="B457" s="9" t="s">
        <v>383</v>
      </c>
      <c r="C457" s="28">
        <v>0</v>
      </c>
      <c r="D457" s="11">
        <v>0</v>
      </c>
      <c r="E457" s="12">
        <v>0</v>
      </c>
      <c r="F457" s="7">
        <f>C458+D458-E457</f>
        <v>2</v>
      </c>
      <c r="G457" s="7">
        <v>559.9</v>
      </c>
      <c r="H457" s="13">
        <v>0</v>
      </c>
      <c r="I457" s="59"/>
      <c r="J457" s="59"/>
      <c r="K457" s="59"/>
      <c r="L457" s="59"/>
    </row>
    <row r="458" spans="1:12">
      <c r="A458" s="7" t="s">
        <v>574</v>
      </c>
      <c r="B458" s="9" t="s">
        <v>2</v>
      </c>
      <c r="C458" s="28">
        <v>0</v>
      </c>
      <c r="D458" s="11">
        <v>2</v>
      </c>
      <c r="E458" s="12">
        <v>0</v>
      </c>
      <c r="F458" s="7">
        <v>0</v>
      </c>
      <c r="G458" s="36">
        <v>1375</v>
      </c>
      <c r="H458" s="13">
        <f>F457*G458</f>
        <v>2750</v>
      </c>
      <c r="I458" s="59"/>
      <c r="J458" s="59"/>
      <c r="K458" s="59"/>
      <c r="L458" s="59"/>
    </row>
    <row r="459" spans="1:12">
      <c r="A459" s="7" t="s">
        <v>304</v>
      </c>
      <c r="B459" s="9" t="s">
        <v>2</v>
      </c>
      <c r="C459" s="28">
        <v>0</v>
      </c>
      <c r="D459" s="11">
        <v>600</v>
      </c>
      <c r="E459" s="12">
        <v>0</v>
      </c>
      <c r="F459" s="7">
        <f>C460+D460-E459</f>
        <v>0</v>
      </c>
      <c r="G459" s="7">
        <v>481.8</v>
      </c>
      <c r="H459" s="13">
        <f>F458*G459</f>
        <v>0</v>
      </c>
      <c r="I459" s="59"/>
      <c r="J459" s="59"/>
      <c r="K459" s="59"/>
      <c r="L459" s="59"/>
    </row>
    <row r="460" spans="1:12">
      <c r="A460" s="7" t="s">
        <v>196</v>
      </c>
      <c r="B460" s="9" t="s">
        <v>2</v>
      </c>
      <c r="C460" s="28">
        <v>0</v>
      </c>
      <c r="D460" s="11">
        <v>0</v>
      </c>
      <c r="E460" s="12">
        <v>0</v>
      </c>
      <c r="F460" s="7">
        <f>C461+D461-E460</f>
        <v>3</v>
      </c>
      <c r="G460" s="7">
        <v>65</v>
      </c>
      <c r="H460" s="13">
        <f>F459*G460</f>
        <v>0</v>
      </c>
      <c r="I460" s="59"/>
      <c r="J460" s="59"/>
      <c r="K460" s="59"/>
      <c r="L460" s="59"/>
    </row>
    <row r="461" spans="1:12">
      <c r="A461" s="7" t="s">
        <v>272</v>
      </c>
      <c r="B461" s="9" t="s">
        <v>2</v>
      </c>
      <c r="C461" s="28">
        <v>0</v>
      </c>
      <c r="D461" s="11">
        <v>3</v>
      </c>
      <c r="E461" s="12">
        <v>0</v>
      </c>
      <c r="F461" s="7">
        <v>0</v>
      </c>
      <c r="G461" s="7" t="s">
        <v>608</v>
      </c>
      <c r="H461" s="13" t="s">
        <v>609</v>
      </c>
      <c r="I461" s="59"/>
      <c r="J461" s="59"/>
      <c r="K461" s="59"/>
      <c r="L461" s="59"/>
    </row>
    <row r="462" spans="1:12">
      <c r="A462" s="7" t="s">
        <v>452</v>
      </c>
      <c r="B462" s="9" t="s">
        <v>2</v>
      </c>
      <c r="C462" s="28">
        <v>0</v>
      </c>
      <c r="D462" s="11">
        <v>0</v>
      </c>
      <c r="E462" s="12">
        <v>0</v>
      </c>
      <c r="F462" s="7">
        <v>0</v>
      </c>
      <c r="G462" s="7">
        <v>175</v>
      </c>
      <c r="H462" s="13">
        <v>0</v>
      </c>
      <c r="I462" s="59"/>
      <c r="J462" s="59"/>
      <c r="K462" s="59"/>
      <c r="L462" s="59"/>
    </row>
    <row r="463" spans="1:12">
      <c r="A463" s="7" t="s">
        <v>434</v>
      </c>
      <c r="B463" s="9" t="s">
        <v>2</v>
      </c>
      <c r="C463" s="28">
        <v>0</v>
      </c>
      <c r="D463" s="11">
        <v>0</v>
      </c>
      <c r="E463" s="12">
        <v>0</v>
      </c>
      <c r="F463" s="7">
        <v>0</v>
      </c>
      <c r="G463" s="7">
        <v>8860</v>
      </c>
      <c r="H463" s="13">
        <v>0</v>
      </c>
      <c r="I463" s="59"/>
      <c r="J463" s="59"/>
      <c r="K463" s="59"/>
      <c r="L463" s="59"/>
    </row>
    <row r="464" spans="1:12">
      <c r="A464" s="7" t="s">
        <v>193</v>
      </c>
      <c r="B464" s="9" t="s">
        <v>2</v>
      </c>
      <c r="C464" s="28">
        <v>0</v>
      </c>
      <c r="D464" s="11">
        <v>2</v>
      </c>
      <c r="E464" s="12">
        <v>0</v>
      </c>
      <c r="F464" s="7">
        <f>C465+D465-E464</f>
        <v>0</v>
      </c>
      <c r="G464" s="13">
        <v>5520</v>
      </c>
      <c r="H464" s="13">
        <f>F461*G464</f>
        <v>0</v>
      </c>
      <c r="I464" s="59"/>
      <c r="J464" s="59"/>
      <c r="K464" s="59"/>
      <c r="L464" s="59"/>
    </row>
    <row r="465" spans="1:12">
      <c r="A465" s="7" t="s">
        <v>584</v>
      </c>
      <c r="B465" s="9" t="s">
        <v>2</v>
      </c>
      <c r="C465" s="28">
        <v>0</v>
      </c>
      <c r="D465" s="11">
        <v>0</v>
      </c>
      <c r="E465" s="12">
        <v>0</v>
      </c>
      <c r="F465" s="7">
        <f>C467+D467-E465</f>
        <v>0</v>
      </c>
      <c r="G465" s="13">
        <v>13</v>
      </c>
      <c r="H465" s="13">
        <f>F464*G465</f>
        <v>0</v>
      </c>
      <c r="I465" s="59"/>
      <c r="J465" s="59"/>
      <c r="K465" s="59"/>
      <c r="L465" s="59"/>
    </row>
    <row r="466" spans="1:12" s="70" customFormat="1">
      <c r="A466" s="7" t="s">
        <v>611</v>
      </c>
      <c r="B466" s="9" t="s">
        <v>613</v>
      </c>
      <c r="C466" s="28">
        <v>0</v>
      </c>
      <c r="D466" s="11">
        <v>2</v>
      </c>
      <c r="E466" s="12">
        <v>0</v>
      </c>
      <c r="F466" s="7">
        <v>0</v>
      </c>
      <c r="G466" s="13">
        <v>2596</v>
      </c>
      <c r="H466" s="13" t="s">
        <v>612</v>
      </c>
    </row>
    <row r="467" spans="1:12">
      <c r="A467" s="7" t="s">
        <v>302</v>
      </c>
      <c r="B467" s="9" t="s">
        <v>303</v>
      </c>
      <c r="C467" s="28">
        <v>0</v>
      </c>
      <c r="D467" s="11">
        <v>0</v>
      </c>
      <c r="E467" s="12">
        <v>0</v>
      </c>
      <c r="F467" s="7">
        <v>0</v>
      </c>
      <c r="G467" s="7">
        <v>5520</v>
      </c>
      <c r="H467" s="13">
        <f>F465*G467</f>
        <v>0</v>
      </c>
      <c r="I467" s="59"/>
      <c r="J467" s="59"/>
      <c r="K467" s="59"/>
      <c r="L467" s="59"/>
    </row>
    <row r="468" spans="1:12">
      <c r="A468" s="7" t="s">
        <v>460</v>
      </c>
      <c r="B468" s="9" t="s">
        <v>2</v>
      </c>
      <c r="C468" s="28">
        <v>0</v>
      </c>
      <c r="D468" s="11">
        <v>0</v>
      </c>
      <c r="E468" s="12">
        <v>0</v>
      </c>
      <c r="F468" s="7">
        <v>0</v>
      </c>
      <c r="G468" s="7">
        <v>0.39</v>
      </c>
      <c r="H468" s="13">
        <f>F4553</f>
        <v>0</v>
      </c>
      <c r="I468" s="59"/>
      <c r="J468" s="59"/>
      <c r="K468" s="59"/>
      <c r="L468" s="59"/>
    </row>
    <row r="469" spans="1:12">
      <c r="A469" s="7" t="s">
        <v>458</v>
      </c>
      <c r="B469" s="9" t="s">
        <v>2</v>
      </c>
      <c r="C469" s="28">
        <v>0</v>
      </c>
      <c r="D469" s="11">
        <v>0</v>
      </c>
      <c r="E469" s="12">
        <v>0</v>
      </c>
      <c r="F469" s="7">
        <v>0</v>
      </c>
      <c r="G469" s="36">
        <v>2585</v>
      </c>
      <c r="H469" s="13">
        <v>0</v>
      </c>
      <c r="I469" s="59"/>
      <c r="J469" s="59"/>
      <c r="K469" s="59"/>
      <c r="L469" s="59"/>
    </row>
    <row r="470" spans="1:12">
      <c r="A470" s="7" t="s">
        <v>459</v>
      </c>
      <c r="B470" s="9" t="s">
        <v>2</v>
      </c>
      <c r="C470" s="28">
        <v>0</v>
      </c>
      <c r="D470" s="11">
        <v>0</v>
      </c>
      <c r="E470" s="12">
        <v>0</v>
      </c>
      <c r="F470" s="7">
        <f>C470:C471+D471-E470</f>
        <v>0</v>
      </c>
      <c r="G470" s="7">
        <v>920</v>
      </c>
      <c r="H470" s="13">
        <v>0</v>
      </c>
      <c r="I470" s="59"/>
      <c r="J470" s="59"/>
      <c r="K470" s="59"/>
      <c r="L470" s="59"/>
    </row>
    <row r="471" spans="1:12">
      <c r="A471" s="7" t="s">
        <v>592</v>
      </c>
      <c r="B471" s="9" t="s">
        <v>425</v>
      </c>
      <c r="C471" s="28">
        <v>0</v>
      </c>
      <c r="D471" s="11">
        <v>0</v>
      </c>
      <c r="E471" s="12">
        <v>0</v>
      </c>
      <c r="F471" s="7">
        <f>C472+D472-E471</f>
        <v>10</v>
      </c>
      <c r="G471" s="13">
        <v>4600</v>
      </c>
      <c r="H471" s="13">
        <f>F470*G471</f>
        <v>0</v>
      </c>
      <c r="I471" s="59"/>
      <c r="J471" s="59"/>
      <c r="K471" s="59"/>
      <c r="L471" s="59"/>
    </row>
    <row r="472" spans="1:12">
      <c r="A472" s="7" t="s">
        <v>145</v>
      </c>
      <c r="B472" s="9" t="s">
        <v>284</v>
      </c>
      <c r="C472" s="28">
        <v>0</v>
      </c>
      <c r="D472" s="11">
        <v>10</v>
      </c>
      <c r="E472" s="12">
        <v>0</v>
      </c>
      <c r="F472" s="7">
        <v>0</v>
      </c>
      <c r="G472" s="7">
        <v>43.48</v>
      </c>
      <c r="H472" s="13">
        <f>F471*G472</f>
        <v>434.79999999999995</v>
      </c>
      <c r="I472" s="59"/>
      <c r="J472" s="59"/>
      <c r="K472" s="59"/>
      <c r="L472" s="59"/>
    </row>
    <row r="473" spans="1:12">
      <c r="A473" s="7" t="s">
        <v>482</v>
      </c>
      <c r="B473" s="9" t="s">
        <v>2</v>
      </c>
      <c r="C473" s="28">
        <v>0</v>
      </c>
      <c r="D473" s="11">
        <v>0</v>
      </c>
      <c r="E473" s="12">
        <v>0</v>
      </c>
      <c r="F473" s="7">
        <f>C474+D474-E473</f>
        <v>0</v>
      </c>
      <c r="G473" s="60" t="s">
        <v>498</v>
      </c>
      <c r="H473" s="13">
        <v>0</v>
      </c>
      <c r="I473" s="59"/>
      <c r="J473" s="59"/>
      <c r="K473" s="59"/>
      <c r="L473" s="59"/>
    </row>
    <row r="474" spans="1:12">
      <c r="A474" s="7" t="s">
        <v>247</v>
      </c>
      <c r="B474" s="9" t="s">
        <v>2</v>
      </c>
      <c r="C474" s="28">
        <v>0</v>
      </c>
      <c r="D474" s="11">
        <v>0</v>
      </c>
      <c r="E474" s="12">
        <v>0</v>
      </c>
      <c r="F474" s="7">
        <f>C475+D475-E474</f>
        <v>600</v>
      </c>
      <c r="G474" s="7">
        <v>445.5</v>
      </c>
      <c r="H474" s="13">
        <f>F473*G474</f>
        <v>0</v>
      </c>
      <c r="I474" s="59"/>
      <c r="J474" s="59"/>
      <c r="K474" s="59"/>
      <c r="L474" s="59"/>
    </row>
    <row r="475" spans="1:12">
      <c r="A475" s="7" t="s">
        <v>348</v>
      </c>
      <c r="B475" s="9" t="s">
        <v>2</v>
      </c>
      <c r="C475" s="28">
        <v>0</v>
      </c>
      <c r="D475" s="11">
        <v>600</v>
      </c>
      <c r="E475" s="12">
        <v>0</v>
      </c>
      <c r="F475" s="7">
        <v>0</v>
      </c>
      <c r="G475" s="7">
        <v>121</v>
      </c>
      <c r="H475" s="13">
        <f>F474*G475</f>
        <v>72600</v>
      </c>
      <c r="I475" s="59"/>
      <c r="J475" s="59"/>
      <c r="K475" s="59"/>
      <c r="L475" s="59"/>
    </row>
    <row r="476" spans="1:12">
      <c r="A476" s="7" t="s">
        <v>314</v>
      </c>
      <c r="B476" s="9" t="s">
        <v>2</v>
      </c>
      <c r="C476" s="28">
        <v>0</v>
      </c>
      <c r="D476" s="11">
        <v>0</v>
      </c>
      <c r="E476" s="12">
        <v>0</v>
      </c>
      <c r="F476" s="7">
        <f>C477+D477-E476</f>
        <v>0</v>
      </c>
      <c r="G476" s="7">
        <v>1.8</v>
      </c>
      <c r="H476" s="13">
        <v>0</v>
      </c>
      <c r="I476" s="59"/>
      <c r="J476" s="59"/>
      <c r="K476" s="59"/>
      <c r="L476" s="59"/>
    </row>
    <row r="477" spans="1:12">
      <c r="A477" s="7" t="s">
        <v>576</v>
      </c>
      <c r="B477" s="9" t="s">
        <v>181</v>
      </c>
      <c r="C477" s="28">
        <v>0</v>
      </c>
      <c r="D477" s="11">
        <v>0</v>
      </c>
      <c r="E477" s="12">
        <v>0</v>
      </c>
      <c r="F477" s="7">
        <v>0</v>
      </c>
      <c r="G477" s="7">
        <v>90.2</v>
      </c>
      <c r="H477" s="13">
        <f>F476*G477</f>
        <v>0</v>
      </c>
      <c r="I477" s="59"/>
      <c r="J477" s="59"/>
      <c r="K477" s="59"/>
      <c r="L477" s="59"/>
    </row>
    <row r="478" spans="1:12">
      <c r="A478" s="7" t="s">
        <v>500</v>
      </c>
      <c r="B478" s="9" t="s">
        <v>181</v>
      </c>
      <c r="C478" s="28">
        <v>0</v>
      </c>
      <c r="D478" s="11">
        <v>0</v>
      </c>
      <c r="E478" s="12">
        <v>0</v>
      </c>
      <c r="F478" s="7">
        <v>0</v>
      </c>
      <c r="G478" s="7">
        <v>661.38</v>
      </c>
      <c r="H478" s="13">
        <v>0</v>
      </c>
      <c r="I478" s="59"/>
      <c r="J478" s="59"/>
      <c r="K478" s="59"/>
      <c r="L478" s="59"/>
    </row>
    <row r="479" spans="1:12">
      <c r="A479" s="7" t="s">
        <v>342</v>
      </c>
      <c r="B479" s="9" t="s">
        <v>2</v>
      </c>
      <c r="C479" s="28">
        <v>0</v>
      </c>
      <c r="D479" s="11">
        <v>0</v>
      </c>
      <c r="E479" s="12">
        <v>0</v>
      </c>
      <c r="F479" s="7">
        <f>C480+D480-E479</f>
        <v>0</v>
      </c>
      <c r="G479" s="13">
        <v>2200</v>
      </c>
      <c r="H479" s="13">
        <v>0</v>
      </c>
      <c r="I479" s="59"/>
      <c r="J479" s="59"/>
      <c r="K479" s="59"/>
      <c r="L479" s="59"/>
    </row>
    <row r="480" spans="1:12">
      <c r="A480" s="7" t="s">
        <v>581</v>
      </c>
      <c r="B480" s="9" t="s">
        <v>2</v>
      </c>
      <c r="C480" s="28">
        <v>0</v>
      </c>
      <c r="D480" s="11">
        <v>0</v>
      </c>
      <c r="E480" s="12">
        <v>0</v>
      </c>
      <c r="F480" s="7">
        <f>SUM(C483+D483-E482)</f>
        <v>0</v>
      </c>
      <c r="G480" s="13">
        <v>445.5</v>
      </c>
      <c r="H480" s="13">
        <f>F479*G480</f>
        <v>0</v>
      </c>
      <c r="I480" s="59"/>
      <c r="J480" s="59"/>
      <c r="K480" s="59"/>
      <c r="L480" s="59"/>
    </row>
    <row r="481" spans="1:12">
      <c r="A481" s="7" t="s">
        <v>315</v>
      </c>
      <c r="B481" s="9" t="s">
        <v>2</v>
      </c>
      <c r="C481" s="28">
        <v>0</v>
      </c>
      <c r="D481" s="11">
        <v>0</v>
      </c>
      <c r="E481" s="12">
        <v>0</v>
      </c>
      <c r="F481" s="7">
        <v>0</v>
      </c>
      <c r="G481" s="13">
        <v>3950</v>
      </c>
      <c r="H481" s="13">
        <v>0</v>
      </c>
      <c r="I481" s="59"/>
      <c r="J481" s="59"/>
      <c r="K481" s="59"/>
      <c r="L481" s="59"/>
    </row>
    <row r="482" spans="1:12">
      <c r="A482" s="7" t="s">
        <v>486</v>
      </c>
      <c r="B482" s="9" t="s">
        <v>2</v>
      </c>
      <c r="C482" s="28">
        <v>0</v>
      </c>
      <c r="D482" s="11">
        <v>0</v>
      </c>
      <c r="E482" s="12">
        <v>0</v>
      </c>
      <c r="F482" s="7">
        <v>0</v>
      </c>
      <c r="G482" s="60" t="s">
        <v>499</v>
      </c>
      <c r="H482" s="13">
        <v>0</v>
      </c>
      <c r="I482" s="59"/>
      <c r="J482" s="59"/>
      <c r="K482" s="59"/>
      <c r="L482" s="59"/>
    </row>
    <row r="483" spans="1:12">
      <c r="A483" s="7" t="s">
        <v>488</v>
      </c>
      <c r="B483" s="9" t="s">
        <v>2</v>
      </c>
      <c r="C483" s="28">
        <v>0</v>
      </c>
      <c r="D483" s="11">
        <v>0</v>
      </c>
      <c r="E483" s="12">
        <v>0</v>
      </c>
      <c r="F483" s="7">
        <f>SUM(C486+D486-E485)</f>
        <v>0</v>
      </c>
      <c r="G483" s="36">
        <v>1475</v>
      </c>
      <c r="H483" s="13">
        <v>0</v>
      </c>
      <c r="I483" s="59"/>
      <c r="J483" s="59"/>
      <c r="K483" s="59"/>
      <c r="L483" s="59"/>
    </row>
    <row r="484" spans="1:12">
      <c r="A484" s="7" t="s">
        <v>295</v>
      </c>
      <c r="B484" s="9" t="s">
        <v>294</v>
      </c>
      <c r="C484" s="28">
        <v>0</v>
      </c>
      <c r="D484" s="11">
        <v>0</v>
      </c>
      <c r="E484" s="12">
        <v>0</v>
      </c>
      <c r="F484" s="7">
        <f>SUM(C487+D487-E486)</f>
        <v>0</v>
      </c>
      <c r="G484" s="7">
        <v>75</v>
      </c>
      <c r="H484" s="13">
        <f>F482*G484</f>
        <v>0</v>
      </c>
      <c r="I484" s="59"/>
      <c r="J484" s="59"/>
      <c r="K484" s="59"/>
      <c r="L484" s="59"/>
    </row>
    <row r="485" spans="1:12">
      <c r="A485" s="7" t="s">
        <v>185</v>
      </c>
      <c r="B485" s="9" t="s">
        <v>2</v>
      </c>
      <c r="C485" s="28">
        <v>0</v>
      </c>
      <c r="D485" s="11">
        <v>0</v>
      </c>
      <c r="E485" s="12">
        <v>0</v>
      </c>
      <c r="F485" s="7">
        <v>0</v>
      </c>
      <c r="G485" s="13">
        <v>5750</v>
      </c>
      <c r="H485" s="13">
        <f>F483*G485</f>
        <v>0</v>
      </c>
      <c r="I485" s="59"/>
      <c r="J485" s="59"/>
      <c r="K485" s="59"/>
      <c r="L485" s="59"/>
    </row>
    <row r="486" spans="1:12">
      <c r="A486" s="7" t="s">
        <v>186</v>
      </c>
      <c r="B486" s="9" t="s">
        <v>2</v>
      </c>
      <c r="C486" s="28">
        <v>0</v>
      </c>
      <c r="D486" s="11">
        <v>0</v>
      </c>
      <c r="E486" s="12">
        <v>0</v>
      </c>
      <c r="F486" s="7">
        <f>SUM(C489+D489-E488)</f>
        <v>0</v>
      </c>
      <c r="G486" s="13">
        <v>5750</v>
      </c>
      <c r="H486" s="13">
        <f>F484*G486</f>
        <v>0</v>
      </c>
      <c r="I486" s="59"/>
      <c r="J486" s="59"/>
      <c r="K486" s="59"/>
      <c r="L486" s="59"/>
    </row>
    <row r="487" spans="1:12">
      <c r="A487" s="7" t="s">
        <v>322</v>
      </c>
      <c r="B487" s="9" t="s">
        <v>164</v>
      </c>
      <c r="C487" s="28">
        <v>0</v>
      </c>
      <c r="D487" s="11">
        <v>0</v>
      </c>
      <c r="E487" s="12">
        <v>0</v>
      </c>
      <c r="F487" s="7">
        <f>C488+D488-E487</f>
        <v>10</v>
      </c>
      <c r="G487" s="13">
        <v>6.86</v>
      </c>
      <c r="H487" s="13">
        <v>0</v>
      </c>
      <c r="I487" s="59"/>
      <c r="J487" s="59"/>
      <c r="K487" s="59"/>
      <c r="L487" s="59"/>
    </row>
    <row r="488" spans="1:12">
      <c r="A488" s="7" t="s">
        <v>485</v>
      </c>
      <c r="B488" s="9" t="s">
        <v>164</v>
      </c>
      <c r="C488" s="28">
        <v>0</v>
      </c>
      <c r="D488" s="11">
        <v>10</v>
      </c>
      <c r="E488" s="12">
        <v>0</v>
      </c>
      <c r="F488" s="7">
        <v>0</v>
      </c>
      <c r="G488" s="13">
        <v>740</v>
      </c>
      <c r="H488" s="13">
        <f>F487*G488</f>
        <v>7400</v>
      </c>
      <c r="I488" s="59"/>
      <c r="J488" s="59"/>
      <c r="K488" s="59"/>
      <c r="L488" s="59"/>
    </row>
    <row r="489" spans="1:12">
      <c r="A489" s="7" t="s">
        <v>287</v>
      </c>
      <c r="B489" s="9" t="s">
        <v>288</v>
      </c>
      <c r="C489" s="28">
        <v>0</v>
      </c>
      <c r="D489" s="11">
        <v>0</v>
      </c>
      <c r="E489" s="12">
        <v>0</v>
      </c>
      <c r="F489" s="7">
        <f>SUM(C493+D493-E492)</f>
        <v>0</v>
      </c>
      <c r="G489" s="13">
        <v>1210</v>
      </c>
      <c r="H489" s="13">
        <v>0</v>
      </c>
      <c r="I489" s="59"/>
      <c r="J489" s="59"/>
      <c r="K489" s="59"/>
      <c r="L489" s="59"/>
    </row>
    <row r="490" spans="1:12">
      <c r="A490" s="7" t="s">
        <v>269</v>
      </c>
      <c r="B490" s="9" t="s">
        <v>2</v>
      </c>
      <c r="C490" s="28">
        <v>0</v>
      </c>
      <c r="D490" s="11">
        <v>0</v>
      </c>
      <c r="E490" s="12">
        <v>0</v>
      </c>
      <c r="F490" s="7">
        <f>C491+D491-E490</f>
        <v>0</v>
      </c>
      <c r="G490" s="13">
        <v>1187.45</v>
      </c>
      <c r="H490" s="13">
        <f t="shared" ref="H490:H495" si="35">F489*G490</f>
        <v>0</v>
      </c>
      <c r="I490" s="59"/>
      <c r="J490" s="59"/>
      <c r="K490" s="59"/>
      <c r="L490" s="59"/>
    </row>
    <row r="491" spans="1:12">
      <c r="A491" s="7" t="s">
        <v>585</v>
      </c>
      <c r="B491" s="9" t="s">
        <v>2</v>
      </c>
      <c r="C491" s="28">
        <v>0</v>
      </c>
      <c r="D491" s="11">
        <v>0</v>
      </c>
      <c r="E491" s="12">
        <v>0</v>
      </c>
      <c r="F491" s="7">
        <f>C492+D492-E491</f>
        <v>0</v>
      </c>
      <c r="G491" s="13">
        <v>5750</v>
      </c>
      <c r="H491" s="13">
        <f t="shared" si="35"/>
        <v>0</v>
      </c>
      <c r="I491" s="59"/>
      <c r="J491" s="59"/>
      <c r="K491" s="59"/>
      <c r="L491" s="59"/>
    </row>
    <row r="492" spans="1:12">
      <c r="A492" s="7" t="s">
        <v>523</v>
      </c>
      <c r="B492" s="9" t="s">
        <v>522</v>
      </c>
      <c r="C492" s="28">
        <v>0</v>
      </c>
      <c r="D492" s="11">
        <v>0</v>
      </c>
      <c r="E492" s="12">
        <v>0</v>
      </c>
      <c r="F492" s="7">
        <f>C493+D493-E492</f>
        <v>0</v>
      </c>
      <c r="G492" s="13">
        <v>5750</v>
      </c>
      <c r="H492" s="13">
        <f t="shared" si="35"/>
        <v>0</v>
      </c>
      <c r="I492" s="59"/>
      <c r="J492" s="59"/>
      <c r="K492" s="59"/>
      <c r="L492" s="59"/>
    </row>
    <row r="493" spans="1:12">
      <c r="A493" s="7" t="s">
        <v>451</v>
      </c>
      <c r="B493" s="9" t="s">
        <v>522</v>
      </c>
      <c r="C493" s="28">
        <v>0</v>
      </c>
      <c r="D493" s="11">
        <v>0</v>
      </c>
      <c r="E493" s="12">
        <v>0</v>
      </c>
      <c r="F493" s="7">
        <f>C494+D494-E493</f>
        <v>0</v>
      </c>
      <c r="G493" s="13">
        <v>5750</v>
      </c>
      <c r="H493" s="13">
        <f t="shared" si="35"/>
        <v>0</v>
      </c>
      <c r="I493" s="59"/>
      <c r="J493" s="59"/>
      <c r="K493" s="59"/>
      <c r="L493" s="59"/>
    </row>
    <row r="494" spans="1:12">
      <c r="A494" s="7" t="s">
        <v>271</v>
      </c>
      <c r="B494" s="9" t="s">
        <v>2</v>
      </c>
      <c r="C494" s="28">
        <v>0</v>
      </c>
      <c r="D494" s="11">
        <v>0</v>
      </c>
      <c r="E494" s="12">
        <v>0</v>
      </c>
      <c r="F494" s="7">
        <f>C495+D495-E494</f>
        <v>0</v>
      </c>
      <c r="G494" s="13">
        <v>4450</v>
      </c>
      <c r="H494" s="13">
        <f t="shared" si="35"/>
        <v>0</v>
      </c>
      <c r="I494" s="59"/>
      <c r="J494" s="59"/>
      <c r="K494" s="59"/>
      <c r="L494" s="59"/>
    </row>
    <row r="495" spans="1:12">
      <c r="A495" s="7" t="s">
        <v>318</v>
      </c>
      <c r="B495" s="9" t="s">
        <v>2</v>
      </c>
      <c r="C495" s="28">
        <v>0</v>
      </c>
      <c r="D495" s="11">
        <v>0</v>
      </c>
      <c r="E495" s="12">
        <v>0</v>
      </c>
      <c r="F495" s="7">
        <f>SUM(C498+D498-E497)</f>
        <v>252</v>
      </c>
      <c r="G495" s="13">
        <v>765.6</v>
      </c>
      <c r="H495" s="13">
        <f t="shared" si="35"/>
        <v>0</v>
      </c>
      <c r="I495" s="59"/>
      <c r="J495" s="59"/>
      <c r="K495" s="59"/>
      <c r="L495" s="59"/>
    </row>
    <row r="496" spans="1:12">
      <c r="A496" s="7" t="s">
        <v>333</v>
      </c>
      <c r="B496" s="9" t="s">
        <v>135</v>
      </c>
      <c r="C496" s="28">
        <v>0</v>
      </c>
      <c r="D496" s="11">
        <v>0</v>
      </c>
      <c r="E496" s="12">
        <v>0</v>
      </c>
      <c r="F496" s="7">
        <v>0</v>
      </c>
      <c r="G496" s="13">
        <v>218.9</v>
      </c>
      <c r="H496" s="13">
        <f>F473*G496</f>
        <v>0</v>
      </c>
      <c r="I496" s="59"/>
      <c r="J496" s="59"/>
      <c r="K496" s="59"/>
      <c r="L496" s="59"/>
    </row>
    <row r="497" spans="1:12">
      <c r="A497" s="7" t="s">
        <v>456</v>
      </c>
      <c r="B497" s="9" t="s">
        <v>135</v>
      </c>
      <c r="C497" s="28">
        <v>0</v>
      </c>
      <c r="D497" s="11">
        <v>0</v>
      </c>
      <c r="E497" s="12">
        <v>0</v>
      </c>
      <c r="F497" s="7">
        <f>C498+D498-E497</f>
        <v>252</v>
      </c>
      <c r="G497" s="13">
        <v>18</v>
      </c>
      <c r="H497" s="13">
        <v>0</v>
      </c>
      <c r="I497" s="59"/>
      <c r="J497" s="59"/>
      <c r="K497" s="59"/>
      <c r="L497" s="59"/>
    </row>
    <row r="498" spans="1:12">
      <c r="A498" s="7" t="s">
        <v>578</v>
      </c>
      <c r="B498" s="9" t="s">
        <v>2</v>
      </c>
      <c r="C498" s="28">
        <v>0</v>
      </c>
      <c r="D498" s="11">
        <v>252</v>
      </c>
      <c r="E498" s="12">
        <v>0</v>
      </c>
      <c r="F498" s="7">
        <f>C499+D499-E4800</f>
        <v>0</v>
      </c>
      <c r="G498" s="13">
        <v>0.89</v>
      </c>
      <c r="H498" s="13">
        <f>F497*G498</f>
        <v>224.28</v>
      </c>
      <c r="I498" s="59"/>
      <c r="J498" s="59"/>
      <c r="K498" s="59"/>
      <c r="L498" s="59"/>
    </row>
    <row r="499" spans="1:12">
      <c r="A499" s="7" t="s">
        <v>569</v>
      </c>
      <c r="B499" s="9" t="s">
        <v>135</v>
      </c>
      <c r="C499" s="28">
        <v>0</v>
      </c>
      <c r="D499" s="11">
        <v>0</v>
      </c>
      <c r="E499" s="12">
        <v>0</v>
      </c>
      <c r="F499" s="7">
        <f>SUM(C526+D526-E525)</f>
        <v>0</v>
      </c>
      <c r="G499" s="13">
        <v>2102.7600000000002</v>
      </c>
      <c r="H499" s="13">
        <f>F498*G499</f>
        <v>0</v>
      </c>
      <c r="I499" s="59"/>
      <c r="J499" s="59"/>
      <c r="K499" s="59"/>
      <c r="L499" s="59"/>
    </row>
    <row r="500" spans="1:12">
      <c r="A500" s="7" t="s">
        <v>550</v>
      </c>
      <c r="B500" s="9" t="s">
        <v>2</v>
      </c>
      <c r="C500" s="28">
        <v>0</v>
      </c>
      <c r="D500" s="11">
        <v>0</v>
      </c>
      <c r="E500" s="12">
        <v>0</v>
      </c>
      <c r="F500" s="7">
        <f>SUM(C504+D504-E503)</f>
        <v>0</v>
      </c>
      <c r="G500" s="13">
        <v>550</v>
      </c>
      <c r="H500" s="13">
        <v>0</v>
      </c>
      <c r="I500" s="59"/>
      <c r="J500" s="59"/>
      <c r="K500" s="59"/>
      <c r="L500" s="59"/>
    </row>
    <row r="501" spans="1:12">
      <c r="A501" s="7" t="s">
        <v>189</v>
      </c>
      <c r="B501" s="9" t="s">
        <v>135</v>
      </c>
      <c r="C501" s="28">
        <v>0</v>
      </c>
      <c r="D501" s="11">
        <v>10</v>
      </c>
      <c r="E501" s="12">
        <v>0</v>
      </c>
      <c r="F501" s="7">
        <f>C502+D502-E501</f>
        <v>10</v>
      </c>
      <c r="G501" s="13">
        <v>660</v>
      </c>
      <c r="H501" s="13">
        <v>3300</v>
      </c>
      <c r="I501" s="59"/>
      <c r="J501" s="59"/>
      <c r="K501" s="59"/>
      <c r="L501" s="59"/>
    </row>
    <row r="502" spans="1:12">
      <c r="A502" s="7" t="s">
        <v>190</v>
      </c>
      <c r="B502" s="9" t="s">
        <v>135</v>
      </c>
      <c r="C502" s="28">
        <v>0</v>
      </c>
      <c r="D502" s="11">
        <v>10</v>
      </c>
      <c r="E502" s="12">
        <v>0</v>
      </c>
      <c r="F502" s="7">
        <f>SUM(C526+D526-E525)</f>
        <v>0</v>
      </c>
      <c r="G502" s="13">
        <v>218.9</v>
      </c>
      <c r="H502" s="13">
        <f>F501*G502</f>
        <v>2189</v>
      </c>
      <c r="I502" s="59"/>
      <c r="J502" s="59"/>
      <c r="K502" s="59"/>
      <c r="L502" s="59"/>
    </row>
    <row r="503" spans="1:12">
      <c r="A503" s="7" t="s">
        <v>273</v>
      </c>
      <c r="B503" s="9" t="s">
        <v>2</v>
      </c>
      <c r="C503" s="28">
        <v>0</v>
      </c>
      <c r="D503" s="11">
        <v>0</v>
      </c>
      <c r="E503" s="12">
        <v>0</v>
      </c>
      <c r="F503" s="7">
        <f>C504+D504-E503</f>
        <v>0</v>
      </c>
      <c r="G503" s="13">
        <v>1111</v>
      </c>
      <c r="H503" s="13">
        <v>0</v>
      </c>
      <c r="I503" s="59"/>
      <c r="J503" s="59"/>
      <c r="K503" s="59"/>
      <c r="L503" s="59"/>
    </row>
    <row r="504" spans="1:12">
      <c r="A504" s="7" t="s">
        <v>593</v>
      </c>
      <c r="B504" s="9" t="s">
        <v>2</v>
      </c>
      <c r="C504" s="28">
        <v>0</v>
      </c>
      <c r="D504" s="11">
        <v>0</v>
      </c>
      <c r="E504" s="12"/>
      <c r="F504" s="7">
        <v>0</v>
      </c>
      <c r="G504" s="13">
        <v>6400</v>
      </c>
      <c r="H504" s="13">
        <f>F503*G504</f>
        <v>0</v>
      </c>
      <c r="I504" s="59"/>
      <c r="J504" s="59"/>
      <c r="K504" s="59"/>
      <c r="L504" s="59"/>
    </row>
    <row r="505" spans="1:12">
      <c r="A505" s="7" t="s">
        <v>293</v>
      </c>
      <c r="B505" s="9" t="s">
        <v>332</v>
      </c>
      <c r="C505" s="28">
        <v>0</v>
      </c>
      <c r="D505" s="11">
        <v>0</v>
      </c>
      <c r="E505" s="12">
        <v>0</v>
      </c>
      <c r="F505" s="7">
        <v>0</v>
      </c>
      <c r="G505" s="13">
        <v>3.62</v>
      </c>
      <c r="H505" s="13">
        <v>0</v>
      </c>
      <c r="I505" s="59"/>
      <c r="J505" s="59"/>
      <c r="K505" s="59"/>
      <c r="L505" s="59"/>
    </row>
    <row r="506" spans="1:12">
      <c r="A506" s="7" t="s">
        <v>293</v>
      </c>
      <c r="B506" s="9" t="s">
        <v>294</v>
      </c>
      <c r="C506" s="28">
        <v>0</v>
      </c>
      <c r="D506" s="11">
        <v>0</v>
      </c>
      <c r="E506" s="12">
        <v>0</v>
      </c>
      <c r="F506" s="7">
        <v>0</v>
      </c>
      <c r="G506" s="7">
        <v>105</v>
      </c>
      <c r="H506" s="13">
        <f>F503*G506</f>
        <v>0</v>
      </c>
      <c r="I506" s="59"/>
      <c r="J506" s="59"/>
      <c r="K506" s="59"/>
      <c r="L506" s="59"/>
    </row>
    <row r="507" spans="1:12">
      <c r="A507" s="7" t="s">
        <v>301</v>
      </c>
      <c r="B507" s="9" t="s">
        <v>555</v>
      </c>
      <c r="C507" s="28">
        <v>0</v>
      </c>
      <c r="D507" s="11">
        <v>0</v>
      </c>
      <c r="E507" s="12">
        <v>0</v>
      </c>
      <c r="F507" s="7">
        <f>SUM(C510+D510-E509)</f>
        <v>0</v>
      </c>
      <c r="G507" s="13">
        <v>144</v>
      </c>
      <c r="H507" s="13">
        <f t="shared" ref="H507:H518" si="36">F505*G507</f>
        <v>0</v>
      </c>
      <c r="I507" s="59"/>
      <c r="J507" s="59"/>
      <c r="K507" s="59"/>
      <c r="L507" s="59"/>
    </row>
    <row r="508" spans="1:12">
      <c r="A508" s="7" t="s">
        <v>428</v>
      </c>
      <c r="B508" s="9" t="s">
        <v>2</v>
      </c>
      <c r="C508" s="28">
        <v>0</v>
      </c>
      <c r="D508" s="11">
        <v>0</v>
      </c>
      <c r="E508" s="12"/>
      <c r="F508" s="7">
        <v>0</v>
      </c>
      <c r="G508" s="13">
        <v>275</v>
      </c>
      <c r="H508" s="13">
        <f t="shared" si="36"/>
        <v>0</v>
      </c>
      <c r="I508" s="59"/>
      <c r="J508" s="59"/>
      <c r="K508" s="59"/>
      <c r="L508" s="59"/>
    </row>
    <row r="509" spans="1:12">
      <c r="A509" s="7"/>
      <c r="B509" s="9"/>
      <c r="C509" s="28"/>
      <c r="D509" s="11">
        <v>0</v>
      </c>
      <c r="E509" s="12"/>
      <c r="F509" s="7">
        <f t="shared" ref="F509:F517" si="37">SUM(C536+D536-E535)</f>
        <v>0</v>
      </c>
      <c r="G509" s="13"/>
      <c r="H509" s="13">
        <f t="shared" si="36"/>
        <v>0</v>
      </c>
      <c r="I509" s="59"/>
      <c r="J509" s="59"/>
      <c r="K509" s="59"/>
      <c r="L509" s="59"/>
    </row>
    <row r="510" spans="1:12">
      <c r="A510" s="7"/>
      <c r="B510" s="9"/>
      <c r="C510" s="28"/>
      <c r="D510" s="11">
        <v>0</v>
      </c>
      <c r="E510" s="12"/>
      <c r="F510" s="7">
        <f t="shared" si="37"/>
        <v>0</v>
      </c>
      <c r="G510" s="13"/>
      <c r="H510" s="13">
        <f t="shared" si="36"/>
        <v>0</v>
      </c>
      <c r="I510" s="59"/>
      <c r="J510" s="59"/>
      <c r="K510" s="59"/>
      <c r="L510" s="59"/>
    </row>
    <row r="511" spans="1:12">
      <c r="A511" s="7"/>
      <c r="B511" s="9"/>
      <c r="C511" s="28"/>
      <c r="D511" s="11">
        <v>0</v>
      </c>
      <c r="E511" s="12"/>
      <c r="F511" s="7">
        <f t="shared" si="37"/>
        <v>0</v>
      </c>
      <c r="G511" s="13"/>
      <c r="H511" s="13">
        <f t="shared" si="36"/>
        <v>0</v>
      </c>
      <c r="I511" s="59"/>
      <c r="J511" s="59"/>
      <c r="K511" s="59"/>
      <c r="L511" s="59"/>
    </row>
    <row r="512" spans="1:12">
      <c r="A512" s="7"/>
      <c r="B512" s="9"/>
      <c r="C512" s="28"/>
      <c r="D512" s="11">
        <v>0</v>
      </c>
      <c r="E512" s="12"/>
      <c r="F512" s="7">
        <f t="shared" si="37"/>
        <v>0</v>
      </c>
      <c r="G512" s="13"/>
      <c r="H512" s="13">
        <f t="shared" si="36"/>
        <v>0</v>
      </c>
      <c r="I512" s="59"/>
      <c r="J512" s="59"/>
      <c r="K512" s="59"/>
      <c r="L512" s="59"/>
    </row>
    <row r="513" spans="1:12">
      <c r="A513" s="7"/>
      <c r="B513" s="9"/>
      <c r="C513" s="28"/>
      <c r="D513" s="11">
        <v>0</v>
      </c>
      <c r="E513" s="12"/>
      <c r="F513" s="7">
        <f t="shared" si="37"/>
        <v>0</v>
      </c>
      <c r="G513" s="13"/>
      <c r="H513" s="13">
        <f t="shared" si="36"/>
        <v>0</v>
      </c>
      <c r="I513" s="59"/>
      <c r="J513" s="59"/>
      <c r="K513" s="59"/>
      <c r="L513" s="59"/>
    </row>
    <row r="514" spans="1:12">
      <c r="A514" s="7"/>
      <c r="B514" s="9"/>
      <c r="C514" s="28"/>
      <c r="D514" s="11">
        <v>0</v>
      </c>
      <c r="E514" s="12"/>
      <c r="F514" s="7">
        <f t="shared" si="37"/>
        <v>0</v>
      </c>
      <c r="G514" s="13"/>
      <c r="H514" s="13">
        <f t="shared" si="36"/>
        <v>0</v>
      </c>
      <c r="I514" s="59"/>
      <c r="J514" s="59"/>
      <c r="K514" s="59"/>
      <c r="L514" s="59"/>
    </row>
    <row r="515" spans="1:12">
      <c r="A515" s="7"/>
      <c r="B515" s="9"/>
      <c r="C515" s="28"/>
      <c r="D515" s="11"/>
      <c r="E515" s="12"/>
      <c r="F515" s="7">
        <f t="shared" si="37"/>
        <v>0</v>
      </c>
      <c r="G515" s="13"/>
      <c r="H515" s="13">
        <f t="shared" si="36"/>
        <v>0</v>
      </c>
      <c r="I515" s="59"/>
      <c r="J515" s="59"/>
      <c r="K515" s="59"/>
      <c r="L515" s="59"/>
    </row>
    <row r="516" spans="1:12">
      <c r="A516" s="7"/>
      <c r="B516" s="9"/>
      <c r="C516" s="28"/>
      <c r="D516" s="11"/>
      <c r="E516" s="12"/>
      <c r="F516" s="7">
        <f t="shared" si="37"/>
        <v>0</v>
      </c>
      <c r="G516" s="13"/>
      <c r="H516" s="13">
        <f t="shared" si="36"/>
        <v>0</v>
      </c>
      <c r="I516" s="59"/>
      <c r="J516" s="59"/>
      <c r="K516" s="59"/>
      <c r="L516" s="59"/>
    </row>
    <row r="517" spans="1:12">
      <c r="A517" s="7"/>
      <c r="B517" s="9"/>
      <c r="C517" s="28"/>
      <c r="D517" s="11"/>
      <c r="E517" s="12"/>
      <c r="F517" s="7">
        <f t="shared" si="37"/>
        <v>0</v>
      </c>
      <c r="G517" s="13"/>
      <c r="H517" s="13">
        <f t="shared" si="36"/>
        <v>0</v>
      </c>
      <c r="I517" s="59"/>
      <c r="J517" s="59"/>
      <c r="K517" s="59"/>
      <c r="L517" s="59"/>
    </row>
    <row r="518" spans="1:12">
      <c r="A518" s="7"/>
      <c r="B518" s="9"/>
      <c r="C518" s="28"/>
      <c r="D518" s="11"/>
      <c r="E518" s="7"/>
      <c r="F518" s="7"/>
      <c r="G518" s="13"/>
      <c r="H518" s="13">
        <f t="shared" si="36"/>
        <v>0</v>
      </c>
      <c r="I518" s="59"/>
      <c r="J518" s="59"/>
      <c r="K518" s="59"/>
      <c r="L518" s="59"/>
    </row>
    <row r="519" spans="1:12">
      <c r="A519" s="21"/>
      <c r="B519" s="21"/>
      <c r="C519" s="59"/>
      <c r="D519" s="21"/>
      <c r="E519" s="21"/>
      <c r="F519" s="21"/>
      <c r="G519" s="37" t="s">
        <v>17</v>
      </c>
      <c r="H519" s="13">
        <f>SUM(H411:H517)</f>
        <v>121543.44</v>
      </c>
      <c r="I519" s="59"/>
      <c r="J519" s="59"/>
      <c r="K519" s="59"/>
      <c r="L519" s="59"/>
    </row>
    <row r="520" spans="1:12">
      <c r="A520" s="21"/>
      <c r="B520" s="21"/>
      <c r="C520" s="59"/>
      <c r="D520" s="21"/>
      <c r="E520" s="21"/>
      <c r="F520" s="21"/>
      <c r="G520" s="25"/>
      <c r="H520" s="26"/>
      <c r="I520" s="59"/>
      <c r="J520" s="59"/>
      <c r="K520" s="59"/>
      <c r="L520" s="59"/>
    </row>
    <row r="521" spans="1:12">
      <c r="A521" s="21"/>
      <c r="B521" s="21"/>
      <c r="C521" s="59"/>
      <c r="D521" s="21"/>
      <c r="E521" s="21"/>
      <c r="F521" s="21"/>
      <c r="G521" s="25"/>
      <c r="H521" s="26"/>
      <c r="I521" s="59"/>
      <c r="J521" s="59"/>
      <c r="K521" s="59"/>
      <c r="L521" s="59"/>
    </row>
    <row r="522" spans="1:12">
      <c r="A522" s="21"/>
      <c r="B522" s="21"/>
      <c r="C522" s="59"/>
      <c r="D522" s="21"/>
      <c r="E522" s="59"/>
      <c r="F522" s="59"/>
      <c r="G522" s="25"/>
      <c r="H522" s="26"/>
      <c r="I522" s="59"/>
      <c r="J522" s="59"/>
      <c r="K522" s="59"/>
      <c r="L522" s="59"/>
    </row>
    <row r="523" spans="1:12">
      <c r="A523" s="21"/>
      <c r="B523" s="21"/>
      <c r="C523" s="59"/>
      <c r="D523" s="59"/>
      <c r="E523" s="59"/>
      <c r="F523" s="59"/>
      <c r="G523" s="25"/>
      <c r="H523" s="26"/>
      <c r="I523" s="59"/>
      <c r="J523" s="59"/>
      <c r="K523" s="59"/>
      <c r="L523" s="59"/>
    </row>
    <row r="524" spans="1:12" ht="28.5">
      <c r="A524" s="49" t="s">
        <v>545</v>
      </c>
      <c r="B524" s="59"/>
      <c r="C524" s="1" t="s">
        <v>543</v>
      </c>
      <c r="D524" s="59"/>
      <c r="E524" s="59"/>
      <c r="F524" s="59"/>
      <c r="G524" s="59"/>
      <c r="H524" s="59"/>
      <c r="I524" s="59"/>
      <c r="J524" s="59"/>
      <c r="K524" s="59"/>
      <c r="L524" s="59"/>
    </row>
    <row r="525" spans="1:12">
      <c r="A525" s="26"/>
      <c r="B525" s="59"/>
      <c r="C525" s="1"/>
      <c r="D525" s="1" t="s">
        <v>544</v>
      </c>
      <c r="E525" s="59"/>
      <c r="F525" s="59"/>
      <c r="G525" s="59"/>
      <c r="H525" s="59"/>
      <c r="I525" s="59"/>
      <c r="J525" s="59"/>
      <c r="K525" s="59"/>
      <c r="L525" s="59"/>
    </row>
    <row r="526" spans="1:12" ht="18.75">
      <c r="A526" s="48" t="s">
        <v>542</v>
      </c>
      <c r="B526" s="1" t="s">
        <v>4</v>
      </c>
      <c r="C526" s="1"/>
      <c r="D526" s="1"/>
      <c r="E526" s="59"/>
      <c r="F526" s="59"/>
      <c r="G526" s="59"/>
      <c r="H526" s="59"/>
      <c r="I526" s="59"/>
      <c r="J526" s="59"/>
      <c r="K526" s="59"/>
      <c r="L526" s="59"/>
    </row>
    <row r="527" spans="1:12" ht="18.75">
      <c r="A527" s="48" t="s">
        <v>547</v>
      </c>
      <c r="B527" s="1"/>
      <c r="C527" s="1"/>
      <c r="D527" s="1"/>
      <c r="E527" s="59"/>
      <c r="F527" s="59"/>
      <c r="G527" s="59"/>
      <c r="H527" s="59"/>
      <c r="I527" s="59"/>
      <c r="J527" s="59"/>
      <c r="K527" s="59"/>
      <c r="L527" s="59"/>
    </row>
    <row r="528" spans="1:12" ht="18.75">
      <c r="A528" s="48" t="s">
        <v>546</v>
      </c>
      <c r="B528" s="1">
        <v>30</v>
      </c>
      <c r="C528" s="1"/>
      <c r="D528" s="1"/>
      <c r="E528" s="59"/>
      <c r="F528" s="59"/>
      <c r="G528" s="59"/>
      <c r="H528" s="59"/>
      <c r="I528" s="59"/>
      <c r="J528" s="59"/>
      <c r="K528" s="59"/>
      <c r="L528" s="59"/>
    </row>
    <row r="529" spans="1:12" ht="18.75">
      <c r="A529" s="48" t="s">
        <v>548</v>
      </c>
      <c r="B529" s="1">
        <v>60</v>
      </c>
      <c r="C529" s="1"/>
      <c r="D529" s="1"/>
      <c r="E529" s="59"/>
      <c r="F529" s="59"/>
      <c r="G529" s="59"/>
      <c r="H529" s="59"/>
      <c r="I529" s="59"/>
      <c r="J529" s="59"/>
      <c r="K529" s="59"/>
      <c r="L529" s="59"/>
    </row>
    <row r="530" spans="1:12" ht="18.75">
      <c r="A530" s="5" t="s">
        <v>549</v>
      </c>
      <c r="B530" s="1">
        <v>300</v>
      </c>
      <c r="C530" s="1"/>
      <c r="D530" s="1"/>
      <c r="E530" s="59"/>
      <c r="F530" s="59"/>
      <c r="G530" s="59"/>
      <c r="H530" s="59"/>
      <c r="I530" s="59"/>
      <c r="J530" s="59"/>
      <c r="K530" s="59"/>
      <c r="L530" s="59"/>
    </row>
    <row r="531" spans="1:12">
      <c r="A531" s="59"/>
      <c r="B531" s="1"/>
      <c r="C531" s="1"/>
      <c r="D531" s="1"/>
      <c r="E531" s="59"/>
      <c r="F531" s="59"/>
      <c r="G531" s="59"/>
      <c r="H531" s="59"/>
      <c r="I531" s="59"/>
      <c r="J531" s="59"/>
      <c r="K531" s="59"/>
      <c r="L531" s="59"/>
    </row>
    <row r="532" spans="1:12">
      <c r="A532" s="1"/>
      <c r="B532" s="1"/>
      <c r="C532" s="1"/>
      <c r="D532" s="1"/>
      <c r="E532" s="59"/>
      <c r="F532" s="59"/>
      <c r="G532" s="59"/>
      <c r="H532" s="59"/>
      <c r="I532" s="59"/>
      <c r="J532" s="59"/>
      <c r="K532" s="59"/>
      <c r="L532" s="59"/>
    </row>
    <row r="533" spans="1:12">
      <c r="A533" s="59"/>
      <c r="B533" s="1"/>
      <c r="C533" s="1"/>
      <c r="D533" s="1"/>
      <c r="E533" s="59"/>
      <c r="F533" s="59"/>
      <c r="G533" s="59"/>
      <c r="H533" s="59"/>
      <c r="I533" s="59"/>
      <c r="J533" s="59"/>
      <c r="K533" s="59"/>
      <c r="L533" s="59"/>
    </row>
    <row r="534" spans="1:12">
      <c r="A534" s="1"/>
      <c r="B534" s="1"/>
      <c r="C534" s="1"/>
      <c r="D534" s="1"/>
      <c r="E534" s="59"/>
      <c r="F534" s="59"/>
      <c r="G534" s="59"/>
      <c r="H534" s="59"/>
      <c r="I534" s="59"/>
      <c r="J534" s="59"/>
      <c r="K534" s="59"/>
      <c r="L534" s="59"/>
    </row>
    <row r="535" spans="1:12">
      <c r="A535" s="1"/>
      <c r="B535" s="1"/>
      <c r="C535" s="1"/>
      <c r="D535" s="1"/>
      <c r="E535" s="59"/>
      <c r="F535" s="59"/>
      <c r="G535" s="59"/>
      <c r="H535" s="59"/>
      <c r="I535" s="59"/>
      <c r="J535" s="59"/>
      <c r="K535" s="59"/>
      <c r="L535" s="59"/>
    </row>
    <row r="536" spans="1:12">
      <c r="A536" s="1"/>
      <c r="B536" s="1"/>
      <c r="C536" s="1"/>
      <c r="D536" s="1"/>
      <c r="E536" s="59"/>
      <c r="F536" s="59"/>
      <c r="G536" s="59"/>
      <c r="H536" s="59"/>
      <c r="I536" s="59"/>
      <c r="J536" s="59"/>
      <c r="K536" s="59"/>
      <c r="L536" s="59"/>
    </row>
    <row r="537" spans="1:12">
      <c r="A537" s="1"/>
      <c r="B537" s="1"/>
      <c r="C537" s="1"/>
      <c r="D537" s="1"/>
      <c r="E537" s="59"/>
      <c r="F537" s="59"/>
      <c r="G537" s="59"/>
      <c r="H537" s="59"/>
      <c r="I537" s="59"/>
      <c r="J537" s="59"/>
      <c r="K537" s="59"/>
      <c r="L537" s="59"/>
    </row>
    <row r="538" spans="1:12">
      <c r="A538" s="1"/>
      <c r="B538" s="1"/>
      <c r="C538" s="1"/>
      <c r="D538" s="1"/>
      <c r="E538" s="59"/>
      <c r="F538" s="59"/>
      <c r="G538" s="59"/>
      <c r="H538" s="59"/>
      <c r="I538" s="59"/>
      <c r="J538" s="59"/>
      <c r="K538" s="59"/>
      <c r="L538" s="59"/>
    </row>
    <row r="539" spans="1:12">
      <c r="A539" s="1"/>
      <c r="B539" s="1"/>
      <c r="C539" s="1"/>
      <c r="D539" s="1"/>
      <c r="E539" s="59"/>
      <c r="F539" s="59"/>
      <c r="G539" s="59"/>
      <c r="H539" s="59"/>
      <c r="I539" s="59"/>
      <c r="J539" s="59"/>
      <c r="K539" s="59"/>
      <c r="L539" s="59"/>
    </row>
    <row r="540" spans="1:12">
      <c r="A540" s="1"/>
      <c r="B540" s="1"/>
      <c r="C540" s="1"/>
      <c r="D540" s="1"/>
      <c r="E540" s="59"/>
      <c r="F540" s="59"/>
      <c r="G540" s="59"/>
      <c r="H540" s="59"/>
      <c r="I540" s="59"/>
      <c r="J540" s="59"/>
      <c r="K540" s="59"/>
      <c r="L540" s="59"/>
    </row>
    <row r="541" spans="1:12">
      <c r="A541" s="1"/>
      <c r="B541" s="1"/>
      <c r="C541" s="1"/>
      <c r="D541" s="1"/>
      <c r="E541" s="59"/>
      <c r="F541" s="59"/>
      <c r="G541" s="59"/>
      <c r="H541" s="59"/>
      <c r="I541" s="59"/>
      <c r="J541" s="59"/>
      <c r="K541" s="59"/>
      <c r="L541" s="59"/>
    </row>
    <row r="542" spans="1:12">
      <c r="A542" s="1"/>
      <c r="B542" s="1"/>
      <c r="C542" s="1"/>
      <c r="D542" s="1"/>
      <c r="E542" s="59"/>
      <c r="F542" s="59"/>
      <c r="G542" s="59"/>
      <c r="H542" s="59"/>
      <c r="I542" s="59"/>
      <c r="J542" s="59"/>
      <c r="K542" s="59"/>
      <c r="L542" s="59"/>
    </row>
    <row r="543" spans="1:12">
      <c r="A543" s="1"/>
      <c r="B543" s="1"/>
      <c r="C543" s="1"/>
      <c r="D543" s="1"/>
      <c r="E543" s="59"/>
      <c r="F543" s="59"/>
      <c r="G543" s="59"/>
      <c r="H543" s="59"/>
      <c r="I543" s="59"/>
      <c r="J543" s="59"/>
      <c r="K543" s="59"/>
      <c r="L543" s="59"/>
    </row>
    <row r="544" spans="1:12">
      <c r="A544" s="1"/>
      <c r="B544" s="1"/>
      <c r="C544" s="1"/>
      <c r="D544" s="1"/>
      <c r="E544" s="59"/>
      <c r="F544" s="59"/>
      <c r="G544" s="59"/>
      <c r="H544" s="59"/>
      <c r="I544" s="59"/>
      <c r="J544" s="59"/>
      <c r="K544" s="59"/>
      <c r="L544" s="59"/>
    </row>
    <row r="545" spans="1:12">
      <c r="A545" s="1"/>
      <c r="B545" s="1"/>
      <c r="C545" s="1"/>
      <c r="D545" s="1"/>
      <c r="E545" s="59"/>
      <c r="F545" s="59"/>
      <c r="G545" s="59"/>
      <c r="H545" s="59"/>
      <c r="I545" s="59"/>
      <c r="J545" s="59"/>
      <c r="K545" s="59"/>
      <c r="L545" s="59"/>
    </row>
    <row r="546" spans="1:12">
      <c r="A546" s="1"/>
      <c r="B546" s="1"/>
      <c r="C546" s="1"/>
      <c r="D546" s="1"/>
      <c r="E546" s="59"/>
      <c r="F546" s="59"/>
      <c r="G546" s="59"/>
      <c r="H546" s="59"/>
      <c r="I546" s="59"/>
      <c r="J546" s="59"/>
      <c r="K546" s="59"/>
      <c r="L546" s="59"/>
    </row>
    <row r="547" spans="1:12">
      <c r="A547" s="1"/>
      <c r="B547" s="1"/>
      <c r="C547" s="59"/>
      <c r="D547" s="59"/>
      <c r="E547" s="59"/>
      <c r="F547" s="59"/>
      <c r="G547" s="59"/>
      <c r="H547" s="59"/>
      <c r="I547" s="59"/>
      <c r="J547" s="59"/>
      <c r="K547" s="59"/>
      <c r="L547" s="59"/>
    </row>
    <row r="548" spans="1:12">
      <c r="A548" s="59"/>
      <c r="B548" s="59"/>
      <c r="C548" s="59"/>
      <c r="D548" s="59"/>
      <c r="E548" s="59"/>
      <c r="F548" s="59"/>
      <c r="G548" s="59"/>
      <c r="H548" s="59"/>
      <c r="I548" s="59"/>
      <c r="J548" s="59"/>
      <c r="K548" s="59"/>
      <c r="L548" s="59"/>
    </row>
    <row r="549" spans="1:12">
      <c r="A549" s="59"/>
      <c r="B549" s="59"/>
      <c r="C549" s="59"/>
      <c r="D549" s="59"/>
      <c r="E549" s="59"/>
      <c r="F549" s="59"/>
      <c r="G549" s="59"/>
      <c r="H549" s="59"/>
      <c r="I549" s="59"/>
      <c r="J549" s="59"/>
      <c r="K549" s="59"/>
      <c r="L549" s="59"/>
    </row>
    <row r="550" spans="1:12">
      <c r="A550" s="59"/>
      <c r="B550" s="59"/>
      <c r="C550" s="59"/>
      <c r="D550" s="59"/>
      <c r="E550" s="59"/>
      <c r="F550" s="59"/>
      <c r="G550" s="59"/>
      <c r="H550" s="59"/>
      <c r="I550" s="59"/>
      <c r="J550" s="59"/>
      <c r="K550" s="59"/>
      <c r="L550" s="59"/>
    </row>
    <row r="551" spans="1:12">
      <c r="A551" s="59"/>
      <c r="B551" s="59"/>
      <c r="C551" s="59"/>
      <c r="D551" s="59"/>
      <c r="E551" s="59"/>
      <c r="F551" s="59"/>
      <c r="G551" s="59"/>
      <c r="H551" s="59"/>
      <c r="I551" s="59"/>
      <c r="J551" s="59"/>
      <c r="K551" s="59"/>
      <c r="L551" s="59"/>
    </row>
    <row r="552" spans="1:12">
      <c r="A552" s="59"/>
      <c r="B552" s="59"/>
      <c r="C552" s="59"/>
      <c r="D552" s="59"/>
      <c r="E552" s="59"/>
      <c r="F552" s="59"/>
      <c r="G552" s="59"/>
      <c r="H552" s="59"/>
      <c r="I552" s="59"/>
      <c r="J552" s="59"/>
      <c r="K552" s="59"/>
      <c r="L552" s="59"/>
    </row>
    <row r="553" spans="1:12">
      <c r="A553" s="59"/>
      <c r="B553" s="59"/>
      <c r="C553" s="59"/>
      <c r="D553" s="59"/>
      <c r="E553" s="59"/>
      <c r="F553" s="59"/>
      <c r="G553" s="59"/>
      <c r="H553" s="59"/>
      <c r="I553" s="59"/>
      <c r="J553" s="59"/>
      <c r="K553" s="59"/>
      <c r="L553" s="59"/>
    </row>
    <row r="554" spans="1:12">
      <c r="A554" s="59"/>
      <c r="B554" s="59"/>
      <c r="C554" s="59"/>
      <c r="D554" s="59"/>
      <c r="E554" s="59"/>
      <c r="F554" s="59"/>
      <c r="G554" s="59"/>
      <c r="H554" s="59"/>
      <c r="I554" s="59"/>
      <c r="J554" s="59"/>
      <c r="K554" s="59"/>
      <c r="L554" s="59"/>
    </row>
    <row r="555" spans="1:12">
      <c r="A555" s="59"/>
      <c r="B555" s="59"/>
      <c r="C555" s="59"/>
      <c r="D555" s="59"/>
      <c r="E555" s="59"/>
      <c r="F555" s="59"/>
      <c r="G555" s="59"/>
      <c r="H555" s="59"/>
      <c r="I555" s="59"/>
      <c r="J555" s="59"/>
      <c r="K555" s="59"/>
      <c r="L555" s="59"/>
    </row>
    <row r="556" spans="1:12">
      <c r="A556" s="59"/>
      <c r="B556" s="59"/>
      <c r="C556" s="59"/>
      <c r="D556" s="59"/>
      <c r="E556" s="59"/>
      <c r="F556" s="59"/>
      <c r="G556" s="59"/>
      <c r="H556" s="59"/>
      <c r="I556" s="59"/>
      <c r="J556" s="59"/>
      <c r="K556" s="59"/>
      <c r="L556" s="59"/>
    </row>
    <row r="557" spans="1:12">
      <c r="A557" s="59"/>
      <c r="B557" s="59"/>
      <c r="C557" s="59"/>
      <c r="D557" s="59"/>
      <c r="E557" s="59"/>
      <c r="F557" s="59"/>
      <c r="G557" s="59"/>
      <c r="H557" s="59"/>
      <c r="I557" s="59"/>
      <c r="J557" s="59"/>
      <c r="K557" s="59"/>
      <c r="L557" s="59"/>
    </row>
    <row r="558" spans="1:12">
      <c r="A558" s="59"/>
      <c r="B558" s="59"/>
      <c r="C558" s="59"/>
      <c r="D558" s="59"/>
      <c r="E558" s="59"/>
      <c r="F558" s="59"/>
      <c r="G558" s="59"/>
      <c r="H558" s="59"/>
      <c r="I558" s="59"/>
      <c r="J558" s="59"/>
      <c r="K558" s="59"/>
      <c r="L558" s="59"/>
    </row>
    <row r="559" spans="1:12">
      <c r="A559" s="59"/>
      <c r="B559" s="59"/>
      <c r="C559" s="59"/>
      <c r="D559" s="59"/>
      <c r="E559" s="59"/>
      <c r="F559" s="59"/>
      <c r="G559" s="59"/>
      <c r="H559" s="59"/>
      <c r="I559" s="59"/>
      <c r="J559" s="59"/>
      <c r="K559" s="59"/>
      <c r="L559" s="59"/>
    </row>
    <row r="560" spans="1:12">
      <c r="A560" s="59"/>
      <c r="B560" s="59"/>
      <c r="C560" s="59"/>
      <c r="D560" s="59"/>
      <c r="E560" s="59"/>
      <c r="F560" s="59"/>
      <c r="G560" s="59"/>
      <c r="H560" s="59"/>
      <c r="I560" s="59"/>
      <c r="J560" s="59"/>
      <c r="K560" s="59"/>
      <c r="L560" s="59"/>
    </row>
    <row r="561" spans="1:12">
      <c r="A561" s="59"/>
      <c r="B561" s="59"/>
      <c r="C561" s="59"/>
      <c r="D561" s="59"/>
      <c r="E561" s="59"/>
      <c r="F561" s="59"/>
      <c r="G561" s="59"/>
      <c r="H561" s="59"/>
      <c r="I561" s="59"/>
      <c r="J561" s="59"/>
      <c r="K561" s="59"/>
      <c r="L561" s="59"/>
    </row>
    <row r="562" spans="1:12">
      <c r="A562" s="59"/>
      <c r="B562" s="59"/>
      <c r="C562" s="59"/>
      <c r="D562" s="59"/>
      <c r="E562" s="59"/>
      <c r="F562" s="59"/>
      <c r="G562" s="59"/>
      <c r="H562" s="59"/>
      <c r="I562" s="59"/>
      <c r="J562" s="59"/>
      <c r="K562" s="59"/>
      <c r="L562" s="59"/>
    </row>
    <row r="563" spans="1:12">
      <c r="A563" s="59"/>
      <c r="B563" s="59"/>
      <c r="C563" s="59"/>
      <c r="D563" s="59"/>
      <c r="E563" s="59"/>
      <c r="F563" s="59"/>
      <c r="G563" s="59"/>
      <c r="H563" s="59"/>
      <c r="I563" s="59"/>
      <c r="J563" s="59"/>
      <c r="K563" s="59"/>
      <c r="L563" s="59"/>
    </row>
    <row r="564" spans="1:12">
      <c r="A564" s="59"/>
      <c r="B564" s="59"/>
      <c r="C564" s="59"/>
      <c r="D564" s="59"/>
      <c r="E564" s="59"/>
      <c r="F564" s="59"/>
      <c r="G564" s="59"/>
      <c r="H564" s="59"/>
      <c r="I564" s="59"/>
      <c r="J564" s="59"/>
      <c r="K564" s="59"/>
      <c r="L564" s="59"/>
    </row>
    <row r="565" spans="1:12">
      <c r="A565" s="59"/>
      <c r="B565" s="59"/>
      <c r="C565" s="59"/>
      <c r="D565" s="59"/>
      <c r="E565" s="59"/>
      <c r="F565" s="59"/>
      <c r="G565" s="59"/>
      <c r="H565" s="59"/>
      <c r="I565" s="59"/>
      <c r="J565" s="59"/>
      <c r="K565" s="59"/>
      <c r="L565" s="59"/>
    </row>
    <row r="566" spans="1:12">
      <c r="A566" s="59"/>
      <c r="B566" s="59"/>
      <c r="C566" s="59"/>
      <c r="D566" s="59"/>
      <c r="E566" s="59"/>
      <c r="F566" s="59"/>
      <c r="G566" s="59"/>
      <c r="H566" s="59"/>
      <c r="I566" s="59"/>
      <c r="J566" s="59"/>
      <c r="K566" s="59"/>
      <c r="L566" s="59"/>
    </row>
    <row r="567" spans="1:12">
      <c r="A567" s="59"/>
      <c r="B567" s="59"/>
      <c r="C567" s="59"/>
      <c r="D567" s="59"/>
      <c r="E567" s="59"/>
      <c r="F567" s="59"/>
      <c r="G567" s="59"/>
      <c r="H567" s="59"/>
      <c r="I567" s="59"/>
      <c r="J567" s="59"/>
      <c r="K567" s="59"/>
      <c r="L567" s="59"/>
    </row>
    <row r="568" spans="1:12">
      <c r="A568" s="59"/>
      <c r="B568" s="59"/>
      <c r="C568" s="59"/>
      <c r="D568" s="59"/>
      <c r="E568" s="59"/>
      <c r="F568" s="59"/>
      <c r="G568" s="59"/>
      <c r="H568" s="59"/>
      <c r="I568" s="59"/>
      <c r="J568" s="59"/>
      <c r="K568" s="59"/>
      <c r="L568" s="59"/>
    </row>
    <row r="569" spans="1:12">
      <c r="A569" s="59"/>
      <c r="B569" s="59"/>
      <c r="C569" s="59"/>
      <c r="D569" s="59"/>
      <c r="E569" s="59"/>
      <c r="F569" s="59"/>
      <c r="G569" s="59"/>
      <c r="H569" s="59"/>
      <c r="I569" s="59"/>
      <c r="J569" s="59"/>
      <c r="K569" s="59"/>
      <c r="L569" s="59"/>
    </row>
    <row r="570" spans="1:12">
      <c r="A570" s="59"/>
      <c r="B570" s="59"/>
      <c r="C570" s="59"/>
      <c r="D570" s="59"/>
      <c r="E570" s="59"/>
      <c r="F570" s="59"/>
      <c r="G570" s="59"/>
      <c r="H570" s="59"/>
      <c r="I570" s="59"/>
      <c r="J570" s="59"/>
      <c r="K570" s="59"/>
      <c r="L570" s="59"/>
    </row>
    <row r="571" spans="1:12">
      <c r="A571" s="59"/>
      <c r="B571" s="59"/>
      <c r="C571" s="59"/>
      <c r="D571" s="59"/>
      <c r="E571" s="59"/>
      <c r="F571" s="59"/>
      <c r="G571" s="59"/>
      <c r="H571" s="59"/>
      <c r="I571" s="59"/>
      <c r="J571" s="59"/>
      <c r="K571" s="59"/>
      <c r="L571" s="59"/>
    </row>
    <row r="572" spans="1:12">
      <c r="A572" s="59"/>
      <c r="B572" s="59"/>
      <c r="C572" s="59"/>
      <c r="D572" s="59"/>
      <c r="E572" s="59"/>
      <c r="F572" s="59"/>
      <c r="G572" s="59"/>
      <c r="H572" s="59"/>
      <c r="I572" s="59"/>
      <c r="J572" s="59"/>
      <c r="K572" s="59"/>
      <c r="L572" s="59"/>
    </row>
    <row r="573" spans="1:12">
      <c r="A573" s="59"/>
      <c r="B573" s="59"/>
      <c r="C573" s="59"/>
      <c r="D573" s="59"/>
      <c r="E573" s="59"/>
      <c r="F573" s="59"/>
      <c r="G573" s="59"/>
      <c r="H573" s="59"/>
      <c r="I573" s="59"/>
      <c r="J573" s="59"/>
      <c r="K573" s="59"/>
      <c r="L573" s="59"/>
    </row>
    <row r="574" spans="1:12">
      <c r="A574" s="59"/>
      <c r="B574" s="59"/>
      <c r="C574" s="59"/>
      <c r="D574" s="59"/>
      <c r="E574" s="59"/>
      <c r="F574" s="59"/>
      <c r="G574" s="59"/>
      <c r="H574" s="59"/>
      <c r="I574" s="59"/>
      <c r="J574" s="59"/>
      <c r="K574" s="59"/>
      <c r="L574" s="59"/>
    </row>
    <row r="575" spans="1:12">
      <c r="A575" s="59"/>
      <c r="B575" s="59"/>
      <c r="C575" s="59"/>
      <c r="D575" s="59"/>
      <c r="E575" s="59"/>
      <c r="F575" s="59"/>
      <c r="G575" s="59"/>
      <c r="H575" s="59"/>
      <c r="I575" s="59"/>
      <c r="J575" s="59"/>
      <c r="K575" s="59"/>
      <c r="L575" s="59"/>
    </row>
    <row r="576" spans="1:12">
      <c r="A576" s="59"/>
      <c r="B576" s="59"/>
      <c r="C576" s="59"/>
      <c r="D576" s="59"/>
      <c r="E576" s="59"/>
      <c r="F576" s="59"/>
      <c r="G576" s="59"/>
      <c r="H576" s="59"/>
      <c r="I576" s="59"/>
      <c r="J576" s="59"/>
      <c r="K576" s="59"/>
      <c r="L576" s="59"/>
    </row>
    <row r="577" spans="1:12">
      <c r="A577" s="59"/>
      <c r="B577" s="59"/>
      <c r="C577" s="59"/>
      <c r="D577" s="59"/>
      <c r="E577" s="59"/>
      <c r="F577" s="59"/>
      <c r="G577" s="59"/>
      <c r="H577" s="59"/>
      <c r="I577" s="59"/>
      <c r="J577" s="59"/>
      <c r="K577" s="59"/>
      <c r="L577" s="59"/>
    </row>
    <row r="578" spans="1:12">
      <c r="A578" s="59"/>
      <c r="B578" s="59"/>
      <c r="C578" s="59"/>
      <c r="D578" s="59"/>
      <c r="E578" s="59"/>
      <c r="F578" s="59"/>
      <c r="G578" s="59"/>
      <c r="H578" s="59"/>
      <c r="I578" s="59"/>
      <c r="J578" s="59"/>
      <c r="K578" s="59"/>
      <c r="L578" s="59"/>
    </row>
    <row r="579" spans="1:12">
      <c r="A579" s="59"/>
      <c r="B579" s="59"/>
      <c r="C579" s="59"/>
      <c r="D579" s="59"/>
      <c r="E579" s="59"/>
      <c r="F579" s="59"/>
      <c r="G579" s="59"/>
      <c r="H579" s="59"/>
      <c r="I579" s="59"/>
      <c r="J579" s="59"/>
      <c r="K579" s="59"/>
      <c r="L579" s="59"/>
    </row>
    <row r="580" spans="1:12">
      <c r="A580" s="59"/>
      <c r="B580" s="59"/>
      <c r="C580" s="59"/>
      <c r="D580" s="59"/>
      <c r="E580" s="59"/>
      <c r="F580" s="59"/>
      <c r="G580" s="59"/>
      <c r="H580" s="59"/>
      <c r="I580" s="59"/>
      <c r="J580" s="59"/>
      <c r="K580" s="59"/>
      <c r="L580" s="59"/>
    </row>
    <row r="581" spans="1:12">
      <c r="A581" s="59"/>
      <c r="B581" s="59"/>
      <c r="C581" s="59"/>
      <c r="D581" s="59"/>
      <c r="E581" s="59"/>
      <c r="F581" s="59"/>
      <c r="G581" s="59"/>
      <c r="H581" s="59"/>
      <c r="I581" s="59"/>
      <c r="J581" s="59"/>
      <c r="K581" s="59"/>
      <c r="L581" s="59"/>
    </row>
    <row r="582" spans="1:12">
      <c r="A582" s="59"/>
      <c r="B582" s="59"/>
      <c r="C582" s="59"/>
      <c r="D582" s="59"/>
      <c r="E582" s="59"/>
      <c r="F582" s="59"/>
      <c r="G582" s="59"/>
      <c r="H582" s="59"/>
      <c r="I582" s="59"/>
      <c r="J582" s="59"/>
      <c r="K582" s="59"/>
      <c r="L582" s="59"/>
    </row>
    <row r="583" spans="1:12">
      <c r="A583" s="59"/>
      <c r="B583" s="59"/>
      <c r="C583" s="59"/>
      <c r="D583" s="59"/>
      <c r="E583" s="59"/>
      <c r="F583" s="59"/>
      <c r="G583" s="59"/>
      <c r="H583" s="59"/>
      <c r="I583" s="59"/>
      <c r="J583" s="59"/>
      <c r="K583" s="59"/>
      <c r="L583" s="59"/>
    </row>
    <row r="584" spans="1:12">
      <c r="A584" s="59"/>
      <c r="B584" s="59"/>
      <c r="C584" s="59"/>
      <c r="D584" s="59"/>
      <c r="E584" s="59"/>
      <c r="F584" s="59"/>
      <c r="G584" s="59"/>
      <c r="H584" s="59"/>
      <c r="I584" s="59"/>
      <c r="J584" s="59"/>
      <c r="K584" s="59"/>
      <c r="L584" s="59"/>
    </row>
    <row r="585" spans="1:12">
      <c r="A585" s="59"/>
      <c r="B585" s="59"/>
      <c r="C585" s="59"/>
      <c r="D585" s="59"/>
      <c r="E585" s="59"/>
      <c r="F585" s="59"/>
      <c r="G585" s="59"/>
      <c r="H585" s="59"/>
      <c r="I585" s="59"/>
      <c r="J585" s="59"/>
      <c r="K585" s="59"/>
      <c r="L585" s="59"/>
    </row>
    <row r="586" spans="1:12">
      <c r="A586" s="59"/>
      <c r="B586" s="59"/>
      <c r="C586" s="59"/>
      <c r="D586" s="59"/>
      <c r="G586" s="59"/>
      <c r="H586" s="59"/>
      <c r="I586" s="59"/>
      <c r="J586" s="59"/>
      <c r="K586" s="59"/>
      <c r="L586" s="59"/>
    </row>
  </sheetData>
  <mergeCells count="6">
    <mergeCell ref="A5:H5"/>
    <mergeCell ref="A6:H6"/>
    <mergeCell ref="A7:H7"/>
    <mergeCell ref="B10:H10"/>
    <mergeCell ref="B11:E11"/>
    <mergeCell ref="G11:H11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4:J1237"/>
  <sheetViews>
    <sheetView tabSelected="1" workbookViewId="0">
      <selection activeCell="G427" sqref="G427"/>
    </sheetView>
  </sheetViews>
  <sheetFormatPr baseColWidth="10" defaultRowHeight="15"/>
  <cols>
    <col min="1" max="1" width="32.42578125" style="80" customWidth="1"/>
    <col min="2" max="7" width="11.42578125" style="80"/>
    <col min="8" max="8" width="12.7109375" style="80" customWidth="1"/>
    <col min="9" max="16384" width="11.42578125" style="80"/>
  </cols>
  <sheetData>
    <row r="4" spans="1:8" ht="20.25">
      <c r="A4" s="73" t="s">
        <v>631</v>
      </c>
      <c r="B4" s="4"/>
      <c r="C4" s="4"/>
      <c r="D4" s="4"/>
      <c r="E4" s="4"/>
      <c r="F4" s="4"/>
    </row>
    <row r="5" spans="1:8" ht="20.25">
      <c r="A5" s="74" t="s">
        <v>661</v>
      </c>
      <c r="B5" s="4"/>
      <c r="C5" s="4"/>
      <c r="D5" s="4"/>
      <c r="E5" s="4"/>
      <c r="F5" s="4"/>
      <c r="G5" s="4"/>
      <c r="H5" s="4"/>
    </row>
    <row r="6" spans="1:8" ht="21">
      <c r="A6" s="96" t="s">
        <v>7</v>
      </c>
      <c r="B6" s="96"/>
      <c r="C6" s="96"/>
      <c r="D6" s="96"/>
      <c r="E6" s="96"/>
      <c r="F6" s="96"/>
      <c r="G6" s="96"/>
      <c r="H6" s="96"/>
    </row>
    <row r="7" spans="1:8">
      <c r="A7" s="29"/>
      <c r="B7" s="29"/>
      <c r="C7" s="29"/>
      <c r="D7" s="29"/>
      <c r="E7" s="29"/>
      <c r="F7" s="29"/>
      <c r="G7" s="29"/>
      <c r="H7" s="29"/>
    </row>
    <row r="8" spans="1:8">
      <c r="A8" s="29" t="s">
        <v>8</v>
      </c>
      <c r="B8" s="93" t="s">
        <v>235</v>
      </c>
      <c r="C8" s="93"/>
      <c r="D8" s="93"/>
      <c r="E8" s="93"/>
      <c r="F8" s="93"/>
      <c r="G8" s="93"/>
      <c r="H8" s="93"/>
    </row>
    <row r="9" spans="1:8">
      <c r="A9" s="29" t="s">
        <v>729</v>
      </c>
      <c r="B9" s="94" t="s">
        <v>663</v>
      </c>
      <c r="C9" s="94"/>
      <c r="D9" s="94"/>
      <c r="E9" s="94"/>
      <c r="F9" s="51" t="s">
        <v>9</v>
      </c>
      <c r="G9" s="94"/>
      <c r="H9" s="94"/>
    </row>
    <row r="10" spans="1:8" ht="15.75">
      <c r="A10" s="29" t="s">
        <v>10</v>
      </c>
      <c r="B10" s="38"/>
      <c r="C10" s="38"/>
      <c r="D10" s="82" t="s">
        <v>11</v>
      </c>
      <c r="E10" s="97" t="s">
        <v>825</v>
      </c>
      <c r="F10" s="98"/>
      <c r="G10" s="39" t="s">
        <v>12</v>
      </c>
      <c r="H10" s="79">
        <v>2022</v>
      </c>
    </row>
    <row r="11" spans="1:8" ht="15.75">
      <c r="A11" s="24"/>
      <c r="B11" s="24"/>
      <c r="C11" s="24"/>
      <c r="D11" s="24"/>
      <c r="E11" s="78"/>
      <c r="F11" s="78"/>
      <c r="G11" s="24"/>
    </row>
    <row r="12" spans="1:8" ht="39">
      <c r="A12" s="40" t="s">
        <v>1</v>
      </c>
      <c r="B12" s="41" t="s">
        <v>2</v>
      </c>
      <c r="C12" s="42" t="s">
        <v>3</v>
      </c>
      <c r="D12" s="41" t="s">
        <v>4</v>
      </c>
      <c r="E12" s="42" t="s">
        <v>18</v>
      </c>
      <c r="F12" s="43" t="s">
        <v>5</v>
      </c>
      <c r="G12" s="42" t="s">
        <v>6</v>
      </c>
      <c r="H12" s="43" t="s">
        <v>13</v>
      </c>
    </row>
    <row r="13" spans="1:8">
      <c r="A13" s="40">
        <v>1</v>
      </c>
      <c r="B13" s="41">
        <v>2</v>
      </c>
      <c r="C13" s="44">
        <v>3</v>
      </c>
      <c r="D13" s="41">
        <v>4</v>
      </c>
      <c r="E13" s="44">
        <v>5</v>
      </c>
      <c r="F13" s="41">
        <v>6</v>
      </c>
      <c r="G13" s="44">
        <v>7</v>
      </c>
      <c r="H13" s="41"/>
    </row>
    <row r="14" spans="1:8">
      <c r="A14" s="99" t="s">
        <v>781</v>
      </c>
      <c r="B14" s="100"/>
      <c r="C14" s="100"/>
      <c r="D14" s="100"/>
      <c r="E14" s="100"/>
      <c r="F14" s="100"/>
      <c r="G14" s="100"/>
      <c r="H14" s="101"/>
    </row>
    <row r="15" spans="1:8">
      <c r="A15" s="7" t="s">
        <v>666</v>
      </c>
      <c r="B15" s="9" t="s">
        <v>2</v>
      </c>
      <c r="C15" s="7">
        <v>319</v>
      </c>
      <c r="D15" s="1">
        <v>300</v>
      </c>
      <c r="E15" s="7">
        <v>389</v>
      </c>
      <c r="F15" s="1">
        <f t="shared" ref="F15:F84" si="0">C15+D15-E15</f>
        <v>230</v>
      </c>
      <c r="G15" s="84">
        <v>162.80000000000001</v>
      </c>
      <c r="H15" s="85">
        <f t="shared" ref="H15:H84" si="1">+F15*G15</f>
        <v>37444</v>
      </c>
    </row>
    <row r="16" spans="1:8">
      <c r="A16" s="7" t="s">
        <v>160</v>
      </c>
      <c r="B16" s="9" t="s">
        <v>2</v>
      </c>
      <c r="C16" s="7">
        <v>2300</v>
      </c>
      <c r="D16" s="1">
        <v>0</v>
      </c>
      <c r="E16" s="7">
        <v>327</v>
      </c>
      <c r="F16" s="1">
        <f t="shared" si="0"/>
        <v>1973</v>
      </c>
      <c r="G16" s="84">
        <v>0.28999999999999998</v>
      </c>
      <c r="H16" s="85">
        <f t="shared" si="1"/>
        <v>572.16999999999996</v>
      </c>
    </row>
    <row r="17" spans="1:10">
      <c r="A17" s="7" t="s">
        <v>74</v>
      </c>
      <c r="B17" s="9" t="s">
        <v>2</v>
      </c>
      <c r="C17" s="7">
        <v>242</v>
      </c>
      <c r="D17" s="1">
        <v>0</v>
      </c>
      <c r="E17" s="7">
        <v>120</v>
      </c>
      <c r="F17" s="1">
        <f t="shared" si="0"/>
        <v>122</v>
      </c>
      <c r="G17" s="84">
        <v>65</v>
      </c>
      <c r="H17" s="85">
        <f t="shared" si="1"/>
        <v>7930</v>
      </c>
    </row>
    <row r="18" spans="1:10">
      <c r="A18" s="7" t="s">
        <v>652</v>
      </c>
      <c r="B18" s="77" t="s">
        <v>2</v>
      </c>
      <c r="C18" s="7">
        <v>500</v>
      </c>
      <c r="D18" s="1">
        <v>400</v>
      </c>
      <c r="E18" s="7">
        <v>368</v>
      </c>
      <c r="F18" s="1">
        <f t="shared" si="0"/>
        <v>532</v>
      </c>
      <c r="G18" s="84">
        <v>47.85</v>
      </c>
      <c r="H18" s="85">
        <f t="shared" si="1"/>
        <v>25456.2</v>
      </c>
    </row>
    <row r="19" spans="1:10">
      <c r="A19" s="7" t="s">
        <v>788</v>
      </c>
      <c r="B19" s="77" t="s">
        <v>178</v>
      </c>
      <c r="C19" s="7">
        <v>12</v>
      </c>
      <c r="D19" s="1">
        <v>0</v>
      </c>
      <c r="E19" s="7">
        <v>2</v>
      </c>
      <c r="F19" s="1">
        <f t="shared" si="0"/>
        <v>10</v>
      </c>
      <c r="G19" s="84">
        <v>315</v>
      </c>
      <c r="H19" s="85">
        <f t="shared" si="1"/>
        <v>3150</v>
      </c>
    </row>
    <row r="20" spans="1:10" ht="15" customHeight="1">
      <c r="A20" s="7" t="s">
        <v>730</v>
      </c>
      <c r="B20" s="9" t="s">
        <v>2</v>
      </c>
      <c r="C20" s="7">
        <v>354</v>
      </c>
      <c r="D20" s="1">
        <v>200</v>
      </c>
      <c r="E20" s="7">
        <v>498</v>
      </c>
      <c r="F20" s="1">
        <f t="shared" si="0"/>
        <v>56</v>
      </c>
      <c r="G20" s="84">
        <v>0.43</v>
      </c>
      <c r="H20" s="85">
        <f t="shared" si="1"/>
        <v>24.08</v>
      </c>
    </row>
    <row r="21" spans="1:10" ht="16.5" customHeight="1">
      <c r="A21" s="7" t="s">
        <v>403</v>
      </c>
      <c r="B21" s="9" t="s">
        <v>2</v>
      </c>
      <c r="C21" s="7">
        <v>436</v>
      </c>
      <c r="D21" s="1">
        <v>200</v>
      </c>
      <c r="E21" s="7">
        <v>137</v>
      </c>
      <c r="F21" s="1">
        <f t="shared" si="0"/>
        <v>499</v>
      </c>
      <c r="G21" s="84">
        <v>0.43</v>
      </c>
      <c r="H21" s="85">
        <f t="shared" si="1"/>
        <v>214.57</v>
      </c>
    </row>
    <row r="22" spans="1:10">
      <c r="A22" s="7" t="s">
        <v>282</v>
      </c>
      <c r="B22" s="9" t="s">
        <v>178</v>
      </c>
      <c r="C22" s="7">
        <v>950</v>
      </c>
      <c r="D22" s="1">
        <v>300</v>
      </c>
      <c r="E22" s="7">
        <v>564</v>
      </c>
      <c r="F22" s="1">
        <f t="shared" si="0"/>
        <v>686</v>
      </c>
      <c r="G22" s="84">
        <v>6.15</v>
      </c>
      <c r="H22" s="85">
        <f t="shared" si="1"/>
        <v>4218.9000000000005</v>
      </c>
      <c r="J22" s="80" t="s">
        <v>232</v>
      </c>
    </row>
    <row r="23" spans="1:10">
      <c r="A23" s="7" t="s">
        <v>753</v>
      </c>
      <c r="B23" s="9" t="s">
        <v>184</v>
      </c>
      <c r="C23" s="7">
        <v>450</v>
      </c>
      <c r="D23" s="1">
        <v>0</v>
      </c>
      <c r="E23" s="7">
        <v>100</v>
      </c>
      <c r="F23" s="1">
        <f>C23+D23-E23</f>
        <v>350</v>
      </c>
      <c r="G23" s="84">
        <v>0.11</v>
      </c>
      <c r="H23" s="85">
        <f t="shared" si="1"/>
        <v>38.5</v>
      </c>
    </row>
    <row r="24" spans="1:10">
      <c r="A24" s="7" t="s">
        <v>19</v>
      </c>
      <c r="B24" s="9" t="s">
        <v>2</v>
      </c>
      <c r="C24" s="7">
        <v>460</v>
      </c>
      <c r="D24" s="1">
        <v>0</v>
      </c>
      <c r="E24" s="7">
        <v>367</v>
      </c>
      <c r="F24" s="1">
        <f t="shared" si="0"/>
        <v>93</v>
      </c>
      <c r="G24" s="84">
        <v>85</v>
      </c>
      <c r="H24" s="85">
        <f t="shared" si="1"/>
        <v>7905</v>
      </c>
    </row>
    <row r="25" spans="1:10">
      <c r="A25" s="7" t="s">
        <v>667</v>
      </c>
      <c r="B25" s="9" t="s">
        <v>76</v>
      </c>
      <c r="C25" s="7">
        <v>0</v>
      </c>
      <c r="D25" s="1">
        <v>100</v>
      </c>
      <c r="E25" s="7">
        <v>100</v>
      </c>
      <c r="F25" s="1">
        <f t="shared" si="0"/>
        <v>0</v>
      </c>
      <c r="G25" s="84">
        <v>1</v>
      </c>
      <c r="H25" s="85">
        <f t="shared" si="1"/>
        <v>0</v>
      </c>
    </row>
    <row r="26" spans="1:10">
      <c r="A26" s="7" t="s">
        <v>668</v>
      </c>
      <c r="B26" s="9" t="s">
        <v>702</v>
      </c>
      <c r="C26" s="7">
        <v>4800</v>
      </c>
      <c r="D26" s="1">
        <v>600</v>
      </c>
      <c r="E26" s="7">
        <v>1997</v>
      </c>
      <c r="F26" s="1">
        <f t="shared" si="0"/>
        <v>3403</v>
      </c>
      <c r="G26" s="84">
        <v>2.23</v>
      </c>
      <c r="H26" s="85">
        <f t="shared" si="1"/>
        <v>7588.69</v>
      </c>
    </row>
    <row r="27" spans="1:10">
      <c r="A27" s="7" t="s">
        <v>91</v>
      </c>
      <c r="B27" s="9" t="s">
        <v>89</v>
      </c>
      <c r="C27" s="7">
        <v>15</v>
      </c>
      <c r="D27" s="1">
        <v>20</v>
      </c>
      <c r="E27" s="7">
        <v>6</v>
      </c>
      <c r="F27" s="1">
        <f t="shared" si="0"/>
        <v>29</v>
      </c>
      <c r="G27" s="84">
        <v>106.67</v>
      </c>
      <c r="H27" s="85">
        <f t="shared" si="1"/>
        <v>3093.43</v>
      </c>
    </row>
    <row r="28" spans="1:10">
      <c r="A28" s="7" t="s">
        <v>800</v>
      </c>
      <c r="B28" s="9" t="s">
        <v>2</v>
      </c>
      <c r="C28" s="7">
        <v>125</v>
      </c>
      <c r="D28" s="1">
        <v>0</v>
      </c>
      <c r="E28" s="7">
        <v>0</v>
      </c>
      <c r="F28" s="1">
        <f t="shared" si="0"/>
        <v>125</v>
      </c>
      <c r="G28" s="84">
        <v>13.5</v>
      </c>
      <c r="H28" s="85">
        <f t="shared" si="1"/>
        <v>1687.5</v>
      </c>
    </row>
    <row r="29" spans="1:10">
      <c r="A29" s="7" t="s">
        <v>734</v>
      </c>
      <c r="B29" s="9" t="s">
        <v>2</v>
      </c>
      <c r="C29" s="7">
        <v>27</v>
      </c>
      <c r="D29" s="1">
        <v>400</v>
      </c>
      <c r="E29" s="7">
        <v>60</v>
      </c>
      <c r="F29" s="1">
        <f t="shared" si="0"/>
        <v>367</v>
      </c>
      <c r="G29" s="84">
        <v>177</v>
      </c>
      <c r="H29" s="85">
        <f t="shared" si="1"/>
        <v>64959</v>
      </c>
    </row>
    <row r="30" spans="1:10">
      <c r="A30" s="7" t="s">
        <v>731</v>
      </c>
      <c r="B30" s="9" t="s">
        <v>2</v>
      </c>
      <c r="C30" s="7">
        <v>122</v>
      </c>
      <c r="D30" s="1">
        <v>100</v>
      </c>
      <c r="E30" s="7">
        <v>200</v>
      </c>
      <c r="F30" s="1">
        <f t="shared" si="0"/>
        <v>22</v>
      </c>
      <c r="G30" s="84">
        <v>11.82</v>
      </c>
      <c r="H30" s="85">
        <f t="shared" si="1"/>
        <v>260.04000000000002</v>
      </c>
    </row>
    <row r="31" spans="1:10">
      <c r="A31" s="7" t="s">
        <v>121</v>
      </c>
      <c r="B31" s="9" t="s">
        <v>89</v>
      </c>
      <c r="C31" s="7">
        <v>133</v>
      </c>
      <c r="D31" s="1">
        <v>72</v>
      </c>
      <c r="E31" s="7">
        <v>150</v>
      </c>
      <c r="F31" s="1">
        <f t="shared" si="0"/>
        <v>55</v>
      </c>
      <c r="G31" s="84">
        <v>423.5</v>
      </c>
      <c r="H31" s="85">
        <f t="shared" si="1"/>
        <v>23292.5</v>
      </c>
    </row>
    <row r="32" spans="1:10">
      <c r="A32" s="7" t="s">
        <v>773</v>
      </c>
      <c r="B32" s="9" t="s">
        <v>774</v>
      </c>
      <c r="C32" s="7">
        <v>0</v>
      </c>
      <c r="D32" s="1">
        <v>0</v>
      </c>
      <c r="E32" s="7">
        <v>0</v>
      </c>
      <c r="F32" s="1">
        <f t="shared" si="0"/>
        <v>0</v>
      </c>
      <c r="G32" s="84">
        <v>13.8</v>
      </c>
      <c r="H32" s="85">
        <f>+F32*G32</f>
        <v>0</v>
      </c>
    </row>
    <row r="33" spans="1:8">
      <c r="A33" s="7" t="s">
        <v>772</v>
      </c>
      <c r="B33" s="9" t="s">
        <v>680</v>
      </c>
      <c r="C33" s="7">
        <v>0</v>
      </c>
      <c r="D33" s="1">
        <v>0</v>
      </c>
      <c r="E33" s="7">
        <v>0</v>
      </c>
      <c r="F33" s="1">
        <f t="shared" si="0"/>
        <v>0</v>
      </c>
      <c r="G33" s="84">
        <v>69.5</v>
      </c>
      <c r="H33" s="85">
        <f t="shared" si="1"/>
        <v>0</v>
      </c>
    </row>
    <row r="34" spans="1:8">
      <c r="A34" s="7" t="s">
        <v>113</v>
      </c>
      <c r="B34" s="9" t="s">
        <v>87</v>
      </c>
      <c r="C34" s="7">
        <v>294</v>
      </c>
      <c r="D34" s="1">
        <v>0</v>
      </c>
      <c r="E34" s="7">
        <v>220</v>
      </c>
      <c r="F34" s="1">
        <f t="shared" si="0"/>
        <v>74</v>
      </c>
      <c r="G34" s="84">
        <v>85.13</v>
      </c>
      <c r="H34" s="85">
        <f t="shared" si="1"/>
        <v>6299.62</v>
      </c>
    </row>
    <row r="35" spans="1:8">
      <c r="A35" s="7" t="s">
        <v>143</v>
      </c>
      <c r="B35" s="9" t="s">
        <v>178</v>
      </c>
      <c r="C35" s="7">
        <v>117</v>
      </c>
      <c r="D35" s="1">
        <v>0</v>
      </c>
      <c r="E35" s="7">
        <v>4</v>
      </c>
      <c r="F35" s="1">
        <f t="shared" si="0"/>
        <v>113</v>
      </c>
      <c r="G35" s="84">
        <v>65</v>
      </c>
      <c r="H35" s="85">
        <f t="shared" si="1"/>
        <v>7345</v>
      </c>
    </row>
    <row r="36" spans="1:8">
      <c r="A36" s="7" t="s">
        <v>618</v>
      </c>
      <c r="B36" s="9" t="s">
        <v>2</v>
      </c>
      <c r="C36" s="7">
        <v>11</v>
      </c>
      <c r="D36" s="1">
        <v>0</v>
      </c>
      <c r="E36" s="7">
        <v>9</v>
      </c>
      <c r="F36" s="1">
        <f t="shared" si="0"/>
        <v>2</v>
      </c>
      <c r="G36" s="84">
        <v>546</v>
      </c>
      <c r="H36" s="85">
        <f t="shared" si="1"/>
        <v>1092</v>
      </c>
    </row>
    <row r="37" spans="1:8">
      <c r="A37" s="7" t="s">
        <v>737</v>
      </c>
      <c r="B37" s="9" t="s">
        <v>2</v>
      </c>
      <c r="C37" s="7">
        <v>16</v>
      </c>
      <c r="D37" s="1">
        <v>0</v>
      </c>
      <c r="E37" s="7">
        <v>12</v>
      </c>
      <c r="F37" s="1">
        <f t="shared" si="0"/>
        <v>4</v>
      </c>
      <c r="G37" s="84">
        <v>5200</v>
      </c>
      <c r="H37" s="85">
        <f t="shared" si="1"/>
        <v>20800</v>
      </c>
    </row>
    <row r="38" spans="1:8">
      <c r="A38" s="7" t="s">
        <v>20</v>
      </c>
      <c r="B38" s="9" t="s">
        <v>310</v>
      </c>
      <c r="C38" s="7">
        <v>130</v>
      </c>
      <c r="D38" s="1">
        <v>100</v>
      </c>
      <c r="E38" s="7">
        <v>210</v>
      </c>
      <c r="F38" s="1">
        <f t="shared" si="0"/>
        <v>20</v>
      </c>
      <c r="G38" s="84">
        <v>27.17</v>
      </c>
      <c r="H38" s="85">
        <f t="shared" si="1"/>
        <v>543.40000000000009</v>
      </c>
    </row>
    <row r="39" spans="1:8">
      <c r="A39" s="7" t="s">
        <v>21</v>
      </c>
      <c r="B39" s="9" t="s">
        <v>248</v>
      </c>
      <c r="C39" s="7">
        <v>16</v>
      </c>
      <c r="D39" s="1">
        <v>200</v>
      </c>
      <c r="E39" s="7">
        <v>140</v>
      </c>
      <c r="F39" s="1">
        <f t="shared" si="0"/>
        <v>76</v>
      </c>
      <c r="G39" s="84">
        <v>42.9</v>
      </c>
      <c r="H39" s="85">
        <f t="shared" si="1"/>
        <v>3260.4</v>
      </c>
    </row>
    <row r="40" spans="1:8">
      <c r="A40" s="7" t="s">
        <v>854</v>
      </c>
      <c r="B40" s="9" t="s">
        <v>178</v>
      </c>
      <c r="C40" s="7">
        <v>0</v>
      </c>
      <c r="D40" s="1">
        <v>50</v>
      </c>
      <c r="E40" s="7">
        <v>0</v>
      </c>
      <c r="F40" s="1">
        <f t="shared" si="0"/>
        <v>50</v>
      </c>
      <c r="G40" s="84">
        <v>222.4</v>
      </c>
      <c r="H40" s="85">
        <f t="shared" si="1"/>
        <v>11120</v>
      </c>
    </row>
    <row r="41" spans="1:8">
      <c r="A41" s="7" t="s">
        <v>740</v>
      </c>
      <c r="B41" s="9" t="s">
        <v>2</v>
      </c>
      <c r="C41" s="7">
        <v>30</v>
      </c>
      <c r="D41" s="1">
        <v>0</v>
      </c>
      <c r="E41" s="7">
        <v>0</v>
      </c>
      <c r="F41" s="1">
        <f t="shared" si="0"/>
        <v>30</v>
      </c>
      <c r="G41" s="84">
        <v>0.16</v>
      </c>
      <c r="H41" s="85">
        <f t="shared" si="1"/>
        <v>4.8</v>
      </c>
    </row>
    <row r="42" spans="1:8">
      <c r="A42" s="7" t="s">
        <v>739</v>
      </c>
      <c r="B42" s="9" t="s">
        <v>2</v>
      </c>
      <c r="C42" s="7">
        <v>0</v>
      </c>
      <c r="D42" s="1">
        <v>100</v>
      </c>
      <c r="E42" s="7">
        <v>100</v>
      </c>
      <c r="F42" s="1">
        <f t="shared" si="0"/>
        <v>0</v>
      </c>
      <c r="G42" s="84">
        <v>0.14000000000000001</v>
      </c>
      <c r="H42" s="85">
        <f t="shared" si="1"/>
        <v>0</v>
      </c>
    </row>
    <row r="43" spans="1:8">
      <c r="A43" s="7" t="s">
        <v>70</v>
      </c>
      <c r="B43" s="9" t="s">
        <v>178</v>
      </c>
      <c r="C43" s="7">
        <v>508</v>
      </c>
      <c r="D43" s="1">
        <v>500</v>
      </c>
      <c r="E43" s="7">
        <v>570</v>
      </c>
      <c r="F43" s="1">
        <f t="shared" si="0"/>
        <v>438</v>
      </c>
      <c r="G43" s="84">
        <v>6.68</v>
      </c>
      <c r="H43" s="85">
        <f t="shared" si="1"/>
        <v>2925.8399999999997</v>
      </c>
    </row>
    <row r="44" spans="1:8">
      <c r="A44" s="7" t="s">
        <v>723</v>
      </c>
      <c r="B44" s="9" t="s">
        <v>2</v>
      </c>
      <c r="C44" s="7">
        <v>200</v>
      </c>
      <c r="D44" s="1">
        <v>0</v>
      </c>
      <c r="E44" s="7">
        <v>0</v>
      </c>
      <c r="F44" s="1">
        <f t="shared" si="0"/>
        <v>200</v>
      </c>
      <c r="G44" s="84">
        <v>0.57999999999999996</v>
      </c>
      <c r="H44" s="85">
        <f t="shared" si="1"/>
        <v>115.99999999999999</v>
      </c>
    </row>
    <row r="45" spans="1:8">
      <c r="A45" s="7" t="s">
        <v>397</v>
      </c>
      <c r="B45" s="9" t="s">
        <v>184</v>
      </c>
      <c r="C45" s="7">
        <v>159</v>
      </c>
      <c r="D45" s="1">
        <v>0</v>
      </c>
      <c r="E45" s="7">
        <v>0</v>
      </c>
      <c r="F45" s="1">
        <f t="shared" si="0"/>
        <v>159</v>
      </c>
      <c r="G45" s="84">
        <v>8</v>
      </c>
      <c r="H45" s="85">
        <f t="shared" si="1"/>
        <v>1272</v>
      </c>
    </row>
    <row r="46" spans="1:8">
      <c r="A46" s="7" t="s">
        <v>653</v>
      </c>
      <c r="B46" s="9" t="s">
        <v>184</v>
      </c>
      <c r="C46" s="7">
        <v>445</v>
      </c>
      <c r="D46" s="1">
        <v>0</v>
      </c>
      <c r="E46" s="7">
        <v>51</v>
      </c>
      <c r="F46" s="1">
        <f t="shared" si="0"/>
        <v>394</v>
      </c>
      <c r="G46" s="84">
        <v>5</v>
      </c>
      <c r="H46" s="85">
        <f t="shared" si="1"/>
        <v>1970</v>
      </c>
    </row>
    <row r="47" spans="1:8">
      <c r="A47" s="7" t="s">
        <v>354</v>
      </c>
      <c r="B47" s="9" t="s">
        <v>2</v>
      </c>
      <c r="C47" s="7">
        <v>10</v>
      </c>
      <c r="D47" s="1">
        <v>10</v>
      </c>
      <c r="E47" s="7">
        <v>18</v>
      </c>
      <c r="F47" s="1">
        <f t="shared" si="0"/>
        <v>2</v>
      </c>
      <c r="G47" s="84">
        <v>132</v>
      </c>
      <c r="H47" s="85">
        <f t="shared" si="1"/>
        <v>264</v>
      </c>
    </row>
    <row r="48" spans="1:8">
      <c r="A48" s="7" t="s">
        <v>23</v>
      </c>
      <c r="B48" s="9" t="s">
        <v>2</v>
      </c>
      <c r="C48" s="7">
        <v>61</v>
      </c>
      <c r="D48" s="1">
        <v>100</v>
      </c>
      <c r="E48" s="7">
        <v>150</v>
      </c>
      <c r="F48" s="1">
        <f t="shared" si="0"/>
        <v>11</v>
      </c>
      <c r="G48" s="84">
        <v>4.78</v>
      </c>
      <c r="H48" s="85">
        <f t="shared" si="1"/>
        <v>52.580000000000005</v>
      </c>
    </row>
    <row r="49" spans="1:8">
      <c r="A49" s="7" t="s">
        <v>769</v>
      </c>
      <c r="B49" s="9" t="s">
        <v>2</v>
      </c>
      <c r="C49" s="7">
        <v>4</v>
      </c>
      <c r="D49" s="1">
        <v>5</v>
      </c>
      <c r="E49" s="7">
        <v>8</v>
      </c>
      <c r="F49" s="1">
        <f t="shared" si="0"/>
        <v>1</v>
      </c>
      <c r="G49" s="84">
        <v>4647.5</v>
      </c>
      <c r="H49" s="85">
        <f t="shared" si="1"/>
        <v>4647.5</v>
      </c>
    </row>
    <row r="50" spans="1:8">
      <c r="A50" s="7" t="s">
        <v>669</v>
      </c>
      <c r="B50" s="9" t="s">
        <v>2</v>
      </c>
      <c r="C50" s="7">
        <v>12</v>
      </c>
      <c r="D50" s="1">
        <v>0</v>
      </c>
      <c r="E50" s="7">
        <v>0</v>
      </c>
      <c r="F50" s="1">
        <f t="shared" si="0"/>
        <v>12</v>
      </c>
      <c r="G50" s="84">
        <v>8.5399999999999991</v>
      </c>
      <c r="H50" s="85">
        <f t="shared" si="1"/>
        <v>102.47999999999999</v>
      </c>
    </row>
    <row r="51" spans="1:8">
      <c r="A51" s="7" t="s">
        <v>56</v>
      </c>
      <c r="B51" s="9" t="s">
        <v>135</v>
      </c>
      <c r="C51" s="7">
        <v>45</v>
      </c>
      <c r="D51" s="1">
        <v>100</v>
      </c>
      <c r="E51" s="7">
        <v>36</v>
      </c>
      <c r="F51" s="1">
        <f t="shared" si="0"/>
        <v>109</v>
      </c>
      <c r="G51" s="84">
        <v>38.950000000000003</v>
      </c>
      <c r="H51" s="85">
        <f t="shared" si="1"/>
        <v>4245.55</v>
      </c>
    </row>
    <row r="52" spans="1:8">
      <c r="A52" s="7" t="s">
        <v>715</v>
      </c>
      <c r="B52" s="9" t="s">
        <v>2</v>
      </c>
      <c r="C52" s="7">
        <v>130</v>
      </c>
      <c r="D52" s="1">
        <v>50</v>
      </c>
      <c r="E52" s="7">
        <v>166</v>
      </c>
      <c r="F52" s="1">
        <f t="shared" si="0"/>
        <v>14</v>
      </c>
      <c r="G52" s="84">
        <v>12.96</v>
      </c>
      <c r="H52" s="85">
        <f t="shared" si="1"/>
        <v>181.44</v>
      </c>
    </row>
    <row r="53" spans="1:8">
      <c r="A53" s="7" t="s">
        <v>105</v>
      </c>
      <c r="B53" s="9" t="s">
        <v>2</v>
      </c>
      <c r="C53" s="7">
        <v>1970</v>
      </c>
      <c r="D53" s="1">
        <v>3500</v>
      </c>
      <c r="E53" s="7">
        <v>3180</v>
      </c>
      <c r="F53" s="1">
        <f t="shared" si="0"/>
        <v>2290</v>
      </c>
      <c r="G53" s="84">
        <v>60</v>
      </c>
      <c r="H53" s="85">
        <f t="shared" si="1"/>
        <v>137400</v>
      </c>
    </row>
    <row r="54" spans="1:8">
      <c r="A54" s="7" t="s">
        <v>371</v>
      </c>
      <c r="B54" s="9" t="s">
        <v>2</v>
      </c>
      <c r="C54" s="7">
        <v>1875</v>
      </c>
      <c r="D54" s="1">
        <v>0</v>
      </c>
      <c r="E54" s="7">
        <v>1204</v>
      </c>
      <c r="F54" s="1">
        <f t="shared" si="0"/>
        <v>671</v>
      </c>
      <c r="G54" s="84">
        <v>200</v>
      </c>
      <c r="H54" s="85">
        <f t="shared" si="1"/>
        <v>134200</v>
      </c>
    </row>
    <row r="55" spans="1:8">
      <c r="A55" s="7" t="s">
        <v>637</v>
      </c>
      <c r="B55" s="9" t="s">
        <v>2</v>
      </c>
      <c r="C55" s="7">
        <v>5187</v>
      </c>
      <c r="D55" s="1">
        <v>200</v>
      </c>
      <c r="E55" s="7">
        <v>700</v>
      </c>
      <c r="F55" s="1">
        <f t="shared" si="0"/>
        <v>4687</v>
      </c>
      <c r="G55" s="84">
        <v>77</v>
      </c>
      <c r="H55" s="85">
        <f t="shared" si="1"/>
        <v>360899</v>
      </c>
    </row>
    <row r="56" spans="1:8">
      <c r="A56" s="7" t="s">
        <v>24</v>
      </c>
      <c r="B56" s="9" t="s">
        <v>310</v>
      </c>
      <c r="C56" s="7">
        <v>200</v>
      </c>
      <c r="D56" s="1">
        <v>0</v>
      </c>
      <c r="E56" s="7">
        <v>2</v>
      </c>
      <c r="F56" s="1">
        <f t="shared" si="0"/>
        <v>198</v>
      </c>
      <c r="G56" s="84">
        <v>22</v>
      </c>
      <c r="H56" s="85">
        <f t="shared" si="1"/>
        <v>4356</v>
      </c>
    </row>
    <row r="57" spans="1:8">
      <c r="A57" s="7" t="s">
        <v>720</v>
      </c>
      <c r="B57" s="9" t="s">
        <v>2</v>
      </c>
      <c r="C57" s="7">
        <v>196</v>
      </c>
      <c r="D57" s="1">
        <v>200</v>
      </c>
      <c r="E57" s="7">
        <v>383</v>
      </c>
      <c r="F57" s="1">
        <f t="shared" si="0"/>
        <v>13</v>
      </c>
      <c r="G57" s="84">
        <v>3.03</v>
      </c>
      <c r="H57" s="85">
        <f t="shared" si="1"/>
        <v>39.39</v>
      </c>
    </row>
    <row r="58" spans="1:8">
      <c r="A58" s="7" t="s">
        <v>719</v>
      </c>
      <c r="B58" s="9" t="s">
        <v>2</v>
      </c>
      <c r="C58" s="7">
        <v>910</v>
      </c>
      <c r="D58" s="1">
        <v>100</v>
      </c>
      <c r="E58" s="7">
        <v>270</v>
      </c>
      <c r="F58" s="1">
        <f t="shared" si="0"/>
        <v>740</v>
      </c>
      <c r="G58" s="84">
        <v>1.79</v>
      </c>
      <c r="H58" s="85">
        <f t="shared" si="1"/>
        <v>1324.6000000000001</v>
      </c>
    </row>
    <row r="59" spans="1:8">
      <c r="A59" s="7" t="s">
        <v>594</v>
      </c>
      <c r="B59" s="9" t="s">
        <v>2</v>
      </c>
      <c r="C59" s="7">
        <v>530</v>
      </c>
      <c r="D59" s="1">
        <v>200</v>
      </c>
      <c r="E59" s="7">
        <v>659</v>
      </c>
      <c r="F59" s="1">
        <f t="shared" si="0"/>
        <v>71</v>
      </c>
      <c r="G59" s="84">
        <v>2.8820000000000001</v>
      </c>
      <c r="H59" s="85">
        <f t="shared" si="1"/>
        <v>204.62200000000001</v>
      </c>
    </row>
    <row r="60" spans="1:8">
      <c r="A60" s="7" t="s">
        <v>146</v>
      </c>
      <c r="B60" s="9" t="s">
        <v>2</v>
      </c>
      <c r="C60" s="7">
        <v>835</v>
      </c>
      <c r="D60" s="1">
        <v>0</v>
      </c>
      <c r="E60" s="7">
        <v>374</v>
      </c>
      <c r="F60" s="1">
        <f t="shared" si="0"/>
        <v>461</v>
      </c>
      <c r="G60" s="84">
        <v>2.8820000000000001</v>
      </c>
      <c r="H60" s="85">
        <f t="shared" si="1"/>
        <v>1328.6020000000001</v>
      </c>
    </row>
    <row r="61" spans="1:8">
      <c r="A61" s="7" t="s">
        <v>223</v>
      </c>
      <c r="B61" s="9" t="s">
        <v>2</v>
      </c>
      <c r="C61" s="7">
        <v>196</v>
      </c>
      <c r="D61" s="1">
        <v>500</v>
      </c>
      <c r="E61" s="7">
        <v>647</v>
      </c>
      <c r="F61" s="1">
        <f t="shared" si="0"/>
        <v>49</v>
      </c>
      <c r="G61" s="84">
        <v>2.8820000000000001</v>
      </c>
      <c r="H61" s="85">
        <f t="shared" si="1"/>
        <v>141.21800000000002</v>
      </c>
    </row>
    <row r="62" spans="1:8">
      <c r="A62" s="7" t="s">
        <v>211</v>
      </c>
      <c r="B62" s="9" t="s">
        <v>2</v>
      </c>
      <c r="C62" s="7">
        <v>200</v>
      </c>
      <c r="D62" s="1">
        <v>200</v>
      </c>
      <c r="E62" s="7">
        <v>380</v>
      </c>
      <c r="F62" s="1">
        <f t="shared" si="0"/>
        <v>20</v>
      </c>
      <c r="G62" s="84">
        <v>2.8820000000000001</v>
      </c>
      <c r="H62" s="85">
        <f t="shared" si="1"/>
        <v>57.64</v>
      </c>
    </row>
    <row r="63" spans="1:8">
      <c r="A63" s="7" t="s">
        <v>849</v>
      </c>
      <c r="B63" s="9" t="s">
        <v>2</v>
      </c>
      <c r="C63" s="7">
        <v>0</v>
      </c>
      <c r="D63" s="1">
        <v>150</v>
      </c>
      <c r="E63" s="7">
        <v>0</v>
      </c>
      <c r="F63" s="1">
        <f t="shared" si="0"/>
        <v>150</v>
      </c>
      <c r="G63" s="84">
        <v>21.24</v>
      </c>
      <c r="H63" s="85">
        <f t="shared" si="1"/>
        <v>3185.9999999999995</v>
      </c>
    </row>
    <row r="64" spans="1:8">
      <c r="A64" s="7" t="s">
        <v>209</v>
      </c>
      <c r="B64" s="9" t="s">
        <v>2</v>
      </c>
      <c r="C64" s="7">
        <v>0</v>
      </c>
      <c r="D64" s="1">
        <v>200</v>
      </c>
      <c r="E64" s="7">
        <v>180</v>
      </c>
      <c r="F64" s="1">
        <f t="shared" si="0"/>
        <v>20</v>
      </c>
      <c r="G64" s="84">
        <v>2.8820000000000001</v>
      </c>
      <c r="H64" s="85">
        <f t="shared" si="1"/>
        <v>57.64</v>
      </c>
    </row>
    <row r="65" spans="1:8">
      <c r="A65" s="7" t="s">
        <v>752</v>
      </c>
      <c r="B65" s="9" t="s">
        <v>2</v>
      </c>
      <c r="C65" s="7">
        <v>300</v>
      </c>
      <c r="D65" s="1">
        <v>200</v>
      </c>
      <c r="E65" s="7">
        <v>410</v>
      </c>
      <c r="F65" s="1">
        <f t="shared" si="0"/>
        <v>90</v>
      </c>
      <c r="G65" s="84">
        <v>1.54</v>
      </c>
      <c r="H65" s="85">
        <f t="shared" si="1"/>
        <v>138.6</v>
      </c>
    </row>
    <row r="66" spans="1:8">
      <c r="A66" s="7" t="s">
        <v>390</v>
      </c>
      <c r="B66" s="9" t="s">
        <v>2</v>
      </c>
      <c r="C66" s="7">
        <v>0</v>
      </c>
      <c r="D66" s="1">
        <v>400</v>
      </c>
      <c r="E66" s="7">
        <v>400</v>
      </c>
      <c r="F66" s="1">
        <f t="shared" si="0"/>
        <v>0</v>
      </c>
      <c r="G66" s="84">
        <v>1.54</v>
      </c>
      <c r="H66" s="85">
        <f t="shared" si="1"/>
        <v>0</v>
      </c>
    </row>
    <row r="67" spans="1:8">
      <c r="A67" s="7" t="s">
        <v>389</v>
      </c>
      <c r="B67" s="9" t="s">
        <v>2</v>
      </c>
      <c r="C67" s="7">
        <v>0</v>
      </c>
      <c r="D67" s="1">
        <v>400</v>
      </c>
      <c r="E67" s="7">
        <v>260</v>
      </c>
      <c r="F67" s="1">
        <f t="shared" si="0"/>
        <v>140</v>
      </c>
      <c r="G67" s="84">
        <v>1.54</v>
      </c>
      <c r="H67" s="85">
        <f t="shared" si="1"/>
        <v>215.6</v>
      </c>
    </row>
    <row r="68" spans="1:8">
      <c r="A68" s="7" t="s">
        <v>249</v>
      </c>
      <c r="B68" s="9" t="s">
        <v>248</v>
      </c>
      <c r="C68" s="7">
        <v>376</v>
      </c>
      <c r="D68" s="1">
        <v>300</v>
      </c>
      <c r="E68" s="7">
        <v>600</v>
      </c>
      <c r="F68" s="1">
        <f t="shared" si="0"/>
        <v>76</v>
      </c>
      <c r="G68" s="84">
        <v>15.4</v>
      </c>
      <c r="H68" s="85">
        <f t="shared" si="1"/>
        <v>1170.4000000000001</v>
      </c>
    </row>
    <row r="69" spans="1:8">
      <c r="A69" s="7" t="s">
        <v>721</v>
      </c>
      <c r="B69" s="9" t="s">
        <v>2</v>
      </c>
      <c r="C69" s="7">
        <v>49</v>
      </c>
      <c r="D69" s="1">
        <v>0</v>
      </c>
      <c r="E69" s="7">
        <v>10</v>
      </c>
      <c r="F69" s="1">
        <f t="shared" si="0"/>
        <v>39</v>
      </c>
      <c r="G69" s="84">
        <v>12</v>
      </c>
      <c r="H69" s="85">
        <f t="shared" si="1"/>
        <v>468</v>
      </c>
    </row>
    <row r="70" spans="1:8">
      <c r="A70" s="7" t="s">
        <v>851</v>
      </c>
      <c r="B70" s="9" t="s">
        <v>2</v>
      </c>
      <c r="C70" s="7">
        <v>0</v>
      </c>
      <c r="D70" s="1">
        <v>4</v>
      </c>
      <c r="E70" s="7">
        <v>0</v>
      </c>
      <c r="F70" s="1">
        <f t="shared" si="0"/>
        <v>4</v>
      </c>
      <c r="G70" s="84">
        <v>1357</v>
      </c>
      <c r="H70" s="85">
        <f t="shared" si="1"/>
        <v>5428</v>
      </c>
    </row>
    <row r="71" spans="1:8">
      <c r="A71" s="7" t="s">
        <v>718</v>
      </c>
      <c r="B71" s="9" t="s">
        <v>2</v>
      </c>
      <c r="C71" s="7">
        <v>0</v>
      </c>
      <c r="D71" s="1">
        <v>0</v>
      </c>
      <c r="E71" s="7">
        <v>0</v>
      </c>
      <c r="F71" s="1">
        <f t="shared" si="0"/>
        <v>0</v>
      </c>
      <c r="G71" s="84">
        <v>12</v>
      </c>
      <c r="H71" s="85">
        <f t="shared" si="1"/>
        <v>0</v>
      </c>
    </row>
    <row r="72" spans="1:8">
      <c r="A72" s="7" t="s">
        <v>127</v>
      </c>
      <c r="B72" s="9" t="s">
        <v>2</v>
      </c>
      <c r="C72" s="7">
        <v>116</v>
      </c>
      <c r="D72" s="1">
        <v>150</v>
      </c>
      <c r="E72" s="7">
        <v>200</v>
      </c>
      <c r="F72" s="1">
        <f t="shared" si="0"/>
        <v>66</v>
      </c>
      <c r="G72" s="84">
        <v>17.600000000000001</v>
      </c>
      <c r="H72" s="85">
        <f t="shared" si="1"/>
        <v>1161.6000000000001</v>
      </c>
    </row>
    <row r="73" spans="1:8">
      <c r="A73" s="7" t="s">
        <v>402</v>
      </c>
      <c r="B73" s="9" t="s">
        <v>2</v>
      </c>
      <c r="C73" s="7">
        <v>470</v>
      </c>
      <c r="D73" s="1">
        <v>0</v>
      </c>
      <c r="E73" s="7">
        <v>370</v>
      </c>
      <c r="F73" s="1">
        <f t="shared" si="0"/>
        <v>100</v>
      </c>
      <c r="G73" s="84">
        <v>22.55</v>
      </c>
      <c r="H73" s="85">
        <f t="shared" si="1"/>
        <v>2255</v>
      </c>
    </row>
    <row r="74" spans="1:8">
      <c r="A74" s="7" t="s">
        <v>161</v>
      </c>
      <c r="B74" s="9" t="s">
        <v>2</v>
      </c>
      <c r="C74" s="7">
        <v>50</v>
      </c>
      <c r="D74" s="1">
        <v>200</v>
      </c>
      <c r="E74" s="7">
        <v>135</v>
      </c>
      <c r="F74" s="1">
        <f t="shared" si="0"/>
        <v>115</v>
      </c>
      <c r="G74" s="84">
        <v>150</v>
      </c>
      <c r="H74" s="85">
        <f t="shared" si="1"/>
        <v>17250</v>
      </c>
    </row>
    <row r="75" spans="1:8">
      <c r="A75" s="7" t="s">
        <v>101</v>
      </c>
      <c r="B75" s="9" t="s">
        <v>102</v>
      </c>
      <c r="C75" s="7">
        <v>1100</v>
      </c>
      <c r="D75" s="1">
        <v>0</v>
      </c>
      <c r="E75" s="7">
        <v>49</v>
      </c>
      <c r="F75" s="1">
        <f t="shared" si="0"/>
        <v>1051</v>
      </c>
      <c r="G75" s="84">
        <v>0.7</v>
      </c>
      <c r="H75" s="85">
        <f t="shared" si="1"/>
        <v>735.69999999999993</v>
      </c>
    </row>
    <row r="76" spans="1:8">
      <c r="A76" s="7" t="s">
        <v>103</v>
      </c>
      <c r="B76" s="9" t="s">
        <v>2</v>
      </c>
      <c r="C76" s="7">
        <v>8</v>
      </c>
      <c r="D76" s="1">
        <v>600</v>
      </c>
      <c r="E76" s="7">
        <v>150</v>
      </c>
      <c r="F76" s="1">
        <f t="shared" si="0"/>
        <v>458</v>
      </c>
      <c r="G76" s="84">
        <v>0.7</v>
      </c>
      <c r="H76" s="85">
        <f t="shared" si="1"/>
        <v>320.59999999999997</v>
      </c>
    </row>
    <row r="77" spans="1:8">
      <c r="A77" s="7" t="s">
        <v>726</v>
      </c>
      <c r="B77" s="9" t="s">
        <v>2</v>
      </c>
      <c r="C77" s="7">
        <v>450</v>
      </c>
      <c r="D77" s="1">
        <v>0</v>
      </c>
      <c r="E77" s="7">
        <v>61</v>
      </c>
      <c r="F77" s="1">
        <f t="shared" si="0"/>
        <v>389</v>
      </c>
      <c r="G77" s="84">
        <v>0.7</v>
      </c>
      <c r="H77" s="85">
        <f t="shared" si="1"/>
        <v>272.29999999999995</v>
      </c>
    </row>
    <row r="78" spans="1:8">
      <c r="A78" s="7" t="s">
        <v>727</v>
      </c>
      <c r="B78" s="9" t="s">
        <v>2</v>
      </c>
      <c r="C78" s="7">
        <v>44</v>
      </c>
      <c r="D78" s="1">
        <v>0</v>
      </c>
      <c r="E78" s="7">
        <v>0</v>
      </c>
      <c r="F78" s="1">
        <f t="shared" si="0"/>
        <v>44</v>
      </c>
      <c r="G78" s="84">
        <v>10.7</v>
      </c>
      <c r="H78" s="85">
        <f t="shared" si="1"/>
        <v>470.79999999999995</v>
      </c>
    </row>
    <row r="79" spans="1:8">
      <c r="A79" s="7" t="s">
        <v>828</v>
      </c>
      <c r="B79" s="9" t="s">
        <v>2</v>
      </c>
      <c r="C79" s="7">
        <v>0</v>
      </c>
      <c r="D79" s="1">
        <v>50</v>
      </c>
      <c r="E79" s="7">
        <v>34</v>
      </c>
      <c r="F79" s="1">
        <f t="shared" si="0"/>
        <v>16</v>
      </c>
      <c r="G79" s="84">
        <v>17.93</v>
      </c>
      <c r="H79" s="85">
        <f t="shared" si="1"/>
        <v>286.88</v>
      </c>
    </row>
    <row r="80" spans="1:8">
      <c r="A80" s="7" t="s">
        <v>840</v>
      </c>
      <c r="B80" s="9" t="s">
        <v>2</v>
      </c>
      <c r="C80" s="7">
        <v>0</v>
      </c>
      <c r="D80" s="1">
        <v>50</v>
      </c>
      <c r="E80" s="7">
        <v>43</v>
      </c>
      <c r="F80" s="1">
        <f t="shared" si="0"/>
        <v>7</v>
      </c>
      <c r="G80" s="84">
        <v>17.93</v>
      </c>
      <c r="H80" s="85">
        <f t="shared" si="1"/>
        <v>125.50999999999999</v>
      </c>
    </row>
    <row r="81" spans="1:8">
      <c r="A81" s="7" t="s">
        <v>805</v>
      </c>
      <c r="B81" s="9" t="s">
        <v>2</v>
      </c>
      <c r="C81" s="7">
        <v>31</v>
      </c>
      <c r="D81" s="1">
        <v>50</v>
      </c>
      <c r="E81" s="7">
        <v>40</v>
      </c>
      <c r="F81" s="1">
        <f t="shared" si="0"/>
        <v>41</v>
      </c>
      <c r="G81" s="84">
        <v>17.93</v>
      </c>
      <c r="H81" s="85">
        <f t="shared" si="1"/>
        <v>735.13</v>
      </c>
    </row>
    <row r="82" spans="1:8">
      <c r="A82" s="7" t="s">
        <v>743</v>
      </c>
      <c r="B82" s="9" t="s">
        <v>2</v>
      </c>
      <c r="C82" s="7">
        <v>27</v>
      </c>
      <c r="D82" s="1">
        <v>50</v>
      </c>
      <c r="E82" s="7">
        <v>37</v>
      </c>
      <c r="F82" s="1">
        <f t="shared" si="0"/>
        <v>40</v>
      </c>
      <c r="G82" s="84">
        <v>17.93</v>
      </c>
      <c r="H82" s="85">
        <f t="shared" si="1"/>
        <v>717.2</v>
      </c>
    </row>
    <row r="83" spans="1:8">
      <c r="A83" s="7" t="s">
        <v>780</v>
      </c>
      <c r="B83" s="9" t="s">
        <v>2</v>
      </c>
      <c r="C83" s="7">
        <v>49</v>
      </c>
      <c r="D83" s="1">
        <v>0</v>
      </c>
      <c r="E83" s="7">
        <v>0</v>
      </c>
      <c r="F83" s="1">
        <f t="shared" si="0"/>
        <v>49</v>
      </c>
      <c r="G83" s="84">
        <v>17.93</v>
      </c>
      <c r="H83" s="85">
        <f t="shared" si="1"/>
        <v>878.56999999999994</v>
      </c>
    </row>
    <row r="84" spans="1:8">
      <c r="A84" s="7" t="s">
        <v>106</v>
      </c>
      <c r="B84" s="9" t="s">
        <v>2</v>
      </c>
      <c r="C84" s="7">
        <v>4996</v>
      </c>
      <c r="D84" s="1">
        <v>0</v>
      </c>
      <c r="E84" s="7">
        <v>4695</v>
      </c>
      <c r="F84" s="1">
        <f t="shared" si="0"/>
        <v>301</v>
      </c>
      <c r="G84" s="84">
        <v>17.93</v>
      </c>
      <c r="H84" s="85">
        <f t="shared" si="1"/>
        <v>5396.93</v>
      </c>
    </row>
    <row r="85" spans="1:8">
      <c r="A85" s="7" t="s">
        <v>107</v>
      </c>
      <c r="B85" s="9" t="s">
        <v>2</v>
      </c>
      <c r="C85" s="7">
        <v>2493</v>
      </c>
      <c r="D85" s="1">
        <v>3000</v>
      </c>
      <c r="E85" s="7">
        <v>2660</v>
      </c>
      <c r="F85" s="1">
        <f t="shared" ref="F85:F105" si="2">C85+D85-E85</f>
        <v>2833</v>
      </c>
      <c r="G85" s="84">
        <v>17.93</v>
      </c>
      <c r="H85" s="85">
        <f t="shared" ref="H85:H154" si="3">+F85*G85</f>
        <v>50795.69</v>
      </c>
    </row>
    <row r="86" spans="1:8">
      <c r="A86" s="7" t="s">
        <v>108</v>
      </c>
      <c r="B86" s="9" t="s">
        <v>2</v>
      </c>
      <c r="C86" s="7">
        <v>4616</v>
      </c>
      <c r="D86" s="1">
        <v>0</v>
      </c>
      <c r="E86" s="7">
        <v>2668</v>
      </c>
      <c r="F86" s="1">
        <f t="shared" si="2"/>
        <v>1948</v>
      </c>
      <c r="G86" s="84">
        <v>17.93</v>
      </c>
      <c r="H86" s="85">
        <f t="shared" si="3"/>
        <v>34927.64</v>
      </c>
    </row>
    <row r="87" spans="1:8">
      <c r="A87" s="7" t="s">
        <v>109</v>
      </c>
      <c r="B87" s="9" t="s">
        <v>2</v>
      </c>
      <c r="C87" s="7">
        <v>6154</v>
      </c>
      <c r="D87" s="1">
        <v>0</v>
      </c>
      <c r="E87" s="7">
        <v>4589</v>
      </c>
      <c r="F87" s="1">
        <f t="shared" si="2"/>
        <v>1565</v>
      </c>
      <c r="G87" s="84">
        <v>17.93</v>
      </c>
      <c r="H87" s="85">
        <f t="shared" si="3"/>
        <v>28060.45</v>
      </c>
    </row>
    <row r="88" spans="1:8">
      <c r="A88" s="7" t="s">
        <v>722</v>
      </c>
      <c r="B88" s="9" t="s">
        <v>2</v>
      </c>
      <c r="C88" s="7">
        <v>60</v>
      </c>
      <c r="D88" s="1">
        <v>0</v>
      </c>
      <c r="E88" s="7">
        <v>0</v>
      </c>
      <c r="F88" s="1">
        <f t="shared" si="2"/>
        <v>60</v>
      </c>
      <c r="G88" s="84">
        <v>12.52</v>
      </c>
      <c r="H88" s="85">
        <f t="shared" si="3"/>
        <v>751.19999999999993</v>
      </c>
    </row>
    <row r="89" spans="1:8">
      <c r="A89" s="7" t="s">
        <v>27</v>
      </c>
      <c r="B89" s="9" t="s">
        <v>71</v>
      </c>
      <c r="C89" s="7">
        <v>100</v>
      </c>
      <c r="D89" s="1">
        <v>500</v>
      </c>
      <c r="E89" s="7">
        <v>200</v>
      </c>
      <c r="F89" s="1">
        <f t="shared" si="2"/>
        <v>400</v>
      </c>
      <c r="G89" s="84">
        <v>41.8</v>
      </c>
      <c r="H89" s="85">
        <f t="shared" si="3"/>
        <v>16720</v>
      </c>
    </row>
    <row r="90" spans="1:8">
      <c r="A90" s="7" t="s">
        <v>771</v>
      </c>
      <c r="B90" s="9" t="s">
        <v>2</v>
      </c>
      <c r="C90" s="7">
        <v>151</v>
      </c>
      <c r="D90" s="1">
        <v>700</v>
      </c>
      <c r="E90" s="7">
        <v>629</v>
      </c>
      <c r="F90" s="1">
        <f t="shared" si="2"/>
        <v>222</v>
      </c>
      <c r="G90" s="84">
        <v>41.8</v>
      </c>
      <c r="H90" s="85">
        <f t="shared" si="3"/>
        <v>9279.5999999999985</v>
      </c>
    </row>
    <row r="91" spans="1:8">
      <c r="A91" s="7" t="s">
        <v>789</v>
      </c>
      <c r="B91" s="9" t="s">
        <v>2</v>
      </c>
      <c r="C91" s="7">
        <v>8</v>
      </c>
      <c r="D91" s="1">
        <v>50</v>
      </c>
      <c r="E91" s="7">
        <v>50</v>
      </c>
      <c r="F91" s="1">
        <f t="shared" si="2"/>
        <v>8</v>
      </c>
      <c r="G91" s="84">
        <v>35.588000000000001</v>
      </c>
      <c r="H91" s="85">
        <f t="shared" si="3"/>
        <v>284.70400000000001</v>
      </c>
    </row>
    <row r="92" spans="1:8">
      <c r="A92" s="7" t="s">
        <v>239</v>
      </c>
      <c r="B92" s="9" t="s">
        <v>2</v>
      </c>
      <c r="C92" s="7">
        <v>600</v>
      </c>
      <c r="D92" s="1">
        <v>0</v>
      </c>
      <c r="E92" s="7">
        <v>50</v>
      </c>
      <c r="F92" s="1">
        <f t="shared" si="2"/>
        <v>550</v>
      </c>
      <c r="G92" s="84">
        <v>15.58</v>
      </c>
      <c r="H92" s="85">
        <f t="shared" si="3"/>
        <v>8569</v>
      </c>
    </row>
    <row r="93" spans="1:8">
      <c r="A93" s="7" t="s">
        <v>86</v>
      </c>
      <c r="B93" s="9" t="s">
        <v>87</v>
      </c>
      <c r="C93" s="7">
        <v>23</v>
      </c>
      <c r="D93" s="1">
        <v>29</v>
      </c>
      <c r="E93" s="7">
        <v>24</v>
      </c>
      <c r="F93" s="1">
        <f t="shared" si="2"/>
        <v>28</v>
      </c>
      <c r="G93" s="84">
        <v>800</v>
      </c>
      <c r="H93" s="85">
        <f t="shared" si="3"/>
        <v>22400</v>
      </c>
    </row>
    <row r="94" spans="1:8">
      <c r="A94" s="7" t="s">
        <v>28</v>
      </c>
      <c r="B94" s="9" t="s">
        <v>664</v>
      </c>
      <c r="C94" s="7">
        <v>4</v>
      </c>
      <c r="D94" s="1">
        <v>0</v>
      </c>
      <c r="E94" s="7">
        <v>0</v>
      </c>
      <c r="F94" s="1">
        <f t="shared" si="2"/>
        <v>4</v>
      </c>
      <c r="G94" s="84">
        <v>11.4</v>
      </c>
      <c r="H94" s="85">
        <f t="shared" si="3"/>
        <v>45.6</v>
      </c>
    </row>
    <row r="95" spans="1:8">
      <c r="A95" s="7" t="s">
        <v>742</v>
      </c>
      <c r="B95" s="9" t="s">
        <v>2</v>
      </c>
      <c r="C95" s="7">
        <v>516</v>
      </c>
      <c r="D95" s="1">
        <v>0</v>
      </c>
      <c r="E95" s="7">
        <v>326</v>
      </c>
      <c r="F95" s="1">
        <f t="shared" si="2"/>
        <v>190</v>
      </c>
      <c r="G95" s="84">
        <v>95</v>
      </c>
      <c r="H95" s="85">
        <f t="shared" si="3"/>
        <v>18050</v>
      </c>
    </row>
    <row r="96" spans="1:8">
      <c r="A96" s="7" t="s">
        <v>119</v>
      </c>
      <c r="B96" s="9" t="s">
        <v>620</v>
      </c>
      <c r="C96" s="7">
        <v>60</v>
      </c>
      <c r="D96" s="1">
        <v>100</v>
      </c>
      <c r="E96" s="7">
        <v>97</v>
      </c>
      <c r="F96" s="1">
        <f t="shared" si="2"/>
        <v>63</v>
      </c>
      <c r="G96" s="84">
        <v>36.89</v>
      </c>
      <c r="H96" s="85">
        <f t="shared" si="3"/>
        <v>2324.0700000000002</v>
      </c>
    </row>
    <row r="97" spans="1:8">
      <c r="A97" s="7" t="s">
        <v>670</v>
      </c>
      <c r="B97" s="9" t="s">
        <v>2</v>
      </c>
      <c r="C97" s="7">
        <v>5</v>
      </c>
      <c r="D97" s="1">
        <v>300</v>
      </c>
      <c r="E97" s="7">
        <v>3</v>
      </c>
      <c r="F97" s="1">
        <f t="shared" si="2"/>
        <v>302</v>
      </c>
      <c r="G97" s="84">
        <v>3.75</v>
      </c>
      <c r="H97" s="85">
        <f t="shared" si="3"/>
        <v>1132.5</v>
      </c>
    </row>
    <row r="98" spans="1:8">
      <c r="A98" s="7" t="s">
        <v>638</v>
      </c>
      <c r="B98" s="9" t="s">
        <v>280</v>
      </c>
      <c r="C98" s="7">
        <v>18</v>
      </c>
      <c r="D98" s="1">
        <v>100</v>
      </c>
      <c r="E98" s="7">
        <v>100</v>
      </c>
      <c r="F98" s="1">
        <f t="shared" si="2"/>
        <v>18</v>
      </c>
      <c r="G98" s="84">
        <v>13.76</v>
      </c>
      <c r="H98" s="85">
        <f t="shared" si="3"/>
        <v>247.68</v>
      </c>
    </row>
    <row r="99" spans="1:8">
      <c r="A99" s="7" t="s">
        <v>799</v>
      </c>
      <c r="B99" s="9" t="s">
        <v>178</v>
      </c>
      <c r="C99" s="7">
        <v>110</v>
      </c>
      <c r="D99" s="1">
        <v>0</v>
      </c>
      <c r="E99" s="7">
        <v>9</v>
      </c>
      <c r="F99" s="1">
        <f t="shared" si="2"/>
        <v>101</v>
      </c>
      <c r="G99" s="84">
        <v>50</v>
      </c>
      <c r="H99" s="85">
        <f t="shared" si="3"/>
        <v>5050</v>
      </c>
    </row>
    <row r="100" spans="1:8">
      <c r="A100" s="7" t="s">
        <v>717</v>
      </c>
      <c r="B100" s="9" t="s">
        <v>2</v>
      </c>
      <c r="C100" s="7">
        <v>571</v>
      </c>
      <c r="D100" s="1">
        <v>400</v>
      </c>
      <c r="E100" s="7">
        <v>881</v>
      </c>
      <c r="F100" s="1">
        <f t="shared" si="2"/>
        <v>90</v>
      </c>
      <c r="G100" s="84">
        <v>41</v>
      </c>
      <c r="H100" s="85">
        <f t="shared" si="3"/>
        <v>3690</v>
      </c>
    </row>
    <row r="101" spans="1:8">
      <c r="A101" s="7" t="s">
        <v>29</v>
      </c>
      <c r="B101" s="9" t="s">
        <v>310</v>
      </c>
      <c r="C101" s="7">
        <v>1080</v>
      </c>
      <c r="D101" s="1">
        <v>0</v>
      </c>
      <c r="E101" s="7">
        <v>1050</v>
      </c>
      <c r="F101" s="1">
        <f t="shared" si="2"/>
        <v>30</v>
      </c>
      <c r="G101" s="84">
        <v>12.1</v>
      </c>
      <c r="H101" s="85">
        <f t="shared" si="3"/>
        <v>363</v>
      </c>
    </row>
    <row r="102" spans="1:8" ht="17.25" customHeight="1">
      <c r="A102" s="7" t="s">
        <v>763</v>
      </c>
      <c r="B102" s="9" t="s">
        <v>764</v>
      </c>
      <c r="C102" s="7">
        <v>3</v>
      </c>
      <c r="D102" s="1">
        <v>0</v>
      </c>
      <c r="E102" s="7">
        <v>3</v>
      </c>
      <c r="F102" s="1">
        <f t="shared" si="2"/>
        <v>0</v>
      </c>
      <c r="G102" s="84">
        <v>865</v>
      </c>
      <c r="H102" s="85">
        <f t="shared" si="3"/>
        <v>0</v>
      </c>
    </row>
    <row r="103" spans="1:8">
      <c r="A103" s="7" t="s">
        <v>57</v>
      </c>
      <c r="B103" s="9" t="s">
        <v>2</v>
      </c>
      <c r="C103" s="7">
        <v>175</v>
      </c>
      <c r="D103" s="1">
        <v>300</v>
      </c>
      <c r="E103" s="7">
        <v>241</v>
      </c>
      <c r="F103" s="1">
        <f t="shared" si="2"/>
        <v>234</v>
      </c>
      <c r="G103" s="84">
        <v>10.42</v>
      </c>
      <c r="H103" s="85">
        <f t="shared" si="3"/>
        <v>2438.2800000000002</v>
      </c>
    </row>
    <row r="104" spans="1:8">
      <c r="A104" s="7" t="s">
        <v>90</v>
      </c>
      <c r="B104" s="9" t="s">
        <v>198</v>
      </c>
      <c r="C104" s="7">
        <v>3</v>
      </c>
      <c r="D104" s="1">
        <v>50</v>
      </c>
      <c r="E104" s="7">
        <v>27</v>
      </c>
      <c r="F104" s="1">
        <f t="shared" si="2"/>
        <v>26</v>
      </c>
      <c r="G104" s="84">
        <v>12.93</v>
      </c>
      <c r="H104" s="85">
        <f t="shared" si="3"/>
        <v>336.18</v>
      </c>
    </row>
    <row r="105" spans="1:8">
      <c r="A105" s="7" t="s">
        <v>30</v>
      </c>
      <c r="B105" s="9" t="s">
        <v>71</v>
      </c>
      <c r="C105" s="7">
        <v>300</v>
      </c>
      <c r="D105" s="1">
        <v>0</v>
      </c>
      <c r="E105" s="7">
        <v>241</v>
      </c>
      <c r="F105" s="1">
        <f t="shared" si="2"/>
        <v>59</v>
      </c>
      <c r="G105" s="84">
        <v>45</v>
      </c>
      <c r="H105" s="85">
        <f t="shared" si="3"/>
        <v>2655</v>
      </c>
    </row>
    <row r="106" spans="1:8">
      <c r="A106" s="7" t="s">
        <v>230</v>
      </c>
      <c r="B106" s="9" t="s">
        <v>275</v>
      </c>
      <c r="C106" s="7">
        <v>38</v>
      </c>
      <c r="D106" s="1">
        <v>0</v>
      </c>
      <c r="E106" s="7">
        <v>1</v>
      </c>
      <c r="F106" s="1">
        <v>0</v>
      </c>
      <c r="G106" s="84">
        <v>398</v>
      </c>
      <c r="H106" s="85">
        <f t="shared" si="3"/>
        <v>0</v>
      </c>
    </row>
    <row r="107" spans="1:8">
      <c r="A107" s="7" t="s">
        <v>820</v>
      </c>
      <c r="B107" s="9" t="s">
        <v>2</v>
      </c>
      <c r="C107" s="7">
        <v>633</v>
      </c>
      <c r="D107" s="1">
        <v>3000</v>
      </c>
      <c r="E107" s="7">
        <v>1800</v>
      </c>
      <c r="F107" s="1">
        <f t="shared" ref="F107:F178" si="4">C107+D107-E107</f>
        <v>1833</v>
      </c>
      <c r="G107" s="84">
        <v>15</v>
      </c>
      <c r="H107" s="85">
        <f t="shared" si="3"/>
        <v>27495</v>
      </c>
    </row>
    <row r="108" spans="1:8">
      <c r="A108" s="7" t="s">
        <v>104</v>
      </c>
      <c r="B108" s="9" t="s">
        <v>81</v>
      </c>
      <c r="C108" s="7">
        <v>650</v>
      </c>
      <c r="D108" s="1">
        <v>600</v>
      </c>
      <c r="E108" s="7">
        <v>150</v>
      </c>
      <c r="F108" s="1">
        <f t="shared" si="4"/>
        <v>1100</v>
      </c>
      <c r="G108" s="84">
        <v>14.85</v>
      </c>
      <c r="H108" s="85">
        <f t="shared" si="3"/>
        <v>16335</v>
      </c>
    </row>
    <row r="109" spans="1:8">
      <c r="A109" s="7" t="s">
        <v>783</v>
      </c>
      <c r="B109" s="9" t="s">
        <v>240</v>
      </c>
      <c r="C109" s="7">
        <v>541</v>
      </c>
      <c r="D109" s="1">
        <v>0</v>
      </c>
      <c r="E109" s="7">
        <v>453</v>
      </c>
      <c r="F109" s="1">
        <f t="shared" si="4"/>
        <v>88</v>
      </c>
      <c r="G109" s="84">
        <v>13.09</v>
      </c>
      <c r="H109" s="85">
        <f t="shared" si="3"/>
        <v>1151.92</v>
      </c>
    </row>
    <row r="110" spans="1:8">
      <c r="A110" s="7" t="s">
        <v>623</v>
      </c>
      <c r="B110" s="9" t="s">
        <v>178</v>
      </c>
      <c r="C110" s="7">
        <v>292</v>
      </c>
      <c r="D110" s="1">
        <v>100</v>
      </c>
      <c r="E110" s="7">
        <v>171</v>
      </c>
      <c r="F110" s="1">
        <f t="shared" si="4"/>
        <v>221</v>
      </c>
      <c r="G110" s="84">
        <v>16.5</v>
      </c>
      <c r="H110" s="85">
        <f t="shared" si="3"/>
        <v>3646.5</v>
      </c>
    </row>
    <row r="111" spans="1:8">
      <c r="A111" s="7" t="s">
        <v>426</v>
      </c>
      <c r="B111" s="9" t="s">
        <v>410</v>
      </c>
      <c r="C111" s="7">
        <v>607</v>
      </c>
      <c r="D111" s="1">
        <v>0</v>
      </c>
      <c r="E111" s="7">
        <v>542</v>
      </c>
      <c r="F111" s="1">
        <f t="shared" si="4"/>
        <v>65</v>
      </c>
      <c r="G111" s="84">
        <v>3.3</v>
      </c>
      <c r="H111" s="85">
        <f t="shared" si="3"/>
        <v>214.5</v>
      </c>
    </row>
    <row r="112" spans="1:8">
      <c r="A112" s="7" t="s">
        <v>446</v>
      </c>
      <c r="B112" s="9" t="s">
        <v>178</v>
      </c>
      <c r="C112" s="7">
        <v>2316</v>
      </c>
      <c r="D112" s="1">
        <v>3500</v>
      </c>
      <c r="E112" s="7">
        <v>5786</v>
      </c>
      <c r="F112" s="1">
        <f t="shared" si="4"/>
        <v>30</v>
      </c>
      <c r="G112" s="84">
        <v>1.75</v>
      </c>
      <c r="H112" s="85">
        <f t="shared" si="3"/>
        <v>52.5</v>
      </c>
    </row>
    <row r="113" spans="1:8">
      <c r="A113" s="7" t="s">
        <v>841</v>
      </c>
      <c r="B113" s="9" t="s">
        <v>178</v>
      </c>
      <c r="C113" s="7">
        <v>0</v>
      </c>
      <c r="D113" s="1">
        <v>50</v>
      </c>
      <c r="E113" s="7">
        <v>50</v>
      </c>
      <c r="F113" s="1">
        <f t="shared" si="4"/>
        <v>0</v>
      </c>
      <c r="G113" s="84">
        <v>32</v>
      </c>
      <c r="H113" s="85">
        <f t="shared" si="3"/>
        <v>0</v>
      </c>
    </row>
    <row r="114" spans="1:8">
      <c r="A114" s="7" t="s">
        <v>32</v>
      </c>
      <c r="B114" s="9" t="s">
        <v>178</v>
      </c>
      <c r="C114" s="7">
        <v>1250</v>
      </c>
      <c r="D114" s="1">
        <v>2000</v>
      </c>
      <c r="E114" s="7">
        <v>1086</v>
      </c>
      <c r="F114" s="1">
        <f t="shared" si="4"/>
        <v>2164</v>
      </c>
      <c r="G114" s="84">
        <v>35</v>
      </c>
      <c r="H114" s="85">
        <f t="shared" si="3"/>
        <v>75740</v>
      </c>
    </row>
    <row r="115" spans="1:8">
      <c r="A115" s="7" t="s">
        <v>765</v>
      </c>
      <c r="B115" s="9" t="s">
        <v>178</v>
      </c>
      <c r="C115" s="7">
        <v>418</v>
      </c>
      <c r="D115" s="1">
        <v>0</v>
      </c>
      <c r="E115" s="7">
        <v>209</v>
      </c>
      <c r="F115" s="1">
        <f t="shared" si="4"/>
        <v>209</v>
      </c>
      <c r="G115" s="84">
        <v>95</v>
      </c>
      <c r="H115" s="85">
        <f t="shared" si="3"/>
        <v>19855</v>
      </c>
    </row>
    <row r="116" spans="1:8">
      <c r="A116" s="7" t="s">
        <v>33</v>
      </c>
      <c r="B116" s="9" t="s">
        <v>81</v>
      </c>
      <c r="C116" s="7">
        <v>800</v>
      </c>
      <c r="D116" s="1">
        <v>900</v>
      </c>
      <c r="E116" s="7">
        <v>800</v>
      </c>
      <c r="F116" s="1">
        <f t="shared" si="4"/>
        <v>900</v>
      </c>
      <c r="G116" s="84">
        <v>30</v>
      </c>
      <c r="H116" s="85">
        <f t="shared" si="3"/>
        <v>27000</v>
      </c>
    </row>
    <row r="117" spans="1:8">
      <c r="A117" s="7" t="s">
        <v>132</v>
      </c>
      <c r="B117" s="9" t="s">
        <v>276</v>
      </c>
      <c r="C117" s="7">
        <v>600</v>
      </c>
      <c r="D117" s="1">
        <v>500</v>
      </c>
      <c r="E117" s="7">
        <v>29</v>
      </c>
      <c r="F117" s="1">
        <f t="shared" si="4"/>
        <v>1071</v>
      </c>
      <c r="G117" s="84">
        <v>38</v>
      </c>
      <c r="H117" s="85">
        <f t="shared" si="3"/>
        <v>40698</v>
      </c>
    </row>
    <row r="118" spans="1:8">
      <c r="A118" s="7" t="s">
        <v>417</v>
      </c>
      <c r="B118" s="9" t="s">
        <v>2</v>
      </c>
      <c r="C118" s="7">
        <v>61</v>
      </c>
      <c r="D118" s="1">
        <v>0</v>
      </c>
      <c r="E118" s="7">
        <v>39</v>
      </c>
      <c r="F118" s="1">
        <f t="shared" si="4"/>
        <v>22</v>
      </c>
      <c r="G118" s="84">
        <v>14.39</v>
      </c>
      <c r="H118" s="85">
        <f t="shared" si="3"/>
        <v>316.58000000000004</v>
      </c>
    </row>
    <row r="119" spans="1:8">
      <c r="A119" s="7" t="s">
        <v>760</v>
      </c>
      <c r="B119" s="9" t="s">
        <v>2</v>
      </c>
      <c r="C119" s="7">
        <v>133</v>
      </c>
      <c r="D119" s="1">
        <v>0</v>
      </c>
      <c r="E119" s="7">
        <v>0</v>
      </c>
      <c r="F119" s="1">
        <f t="shared" si="4"/>
        <v>133</v>
      </c>
      <c r="G119" s="84">
        <v>1500</v>
      </c>
      <c r="H119" s="85">
        <f t="shared" si="3"/>
        <v>199500</v>
      </c>
    </row>
    <row r="120" spans="1:8">
      <c r="A120" s="7" t="s">
        <v>732</v>
      </c>
      <c r="B120" s="9" t="s">
        <v>2</v>
      </c>
      <c r="C120" s="7">
        <v>60</v>
      </c>
      <c r="D120" s="1">
        <v>0</v>
      </c>
      <c r="E120" s="7">
        <v>0</v>
      </c>
      <c r="F120" s="1">
        <f t="shared" si="4"/>
        <v>60</v>
      </c>
      <c r="G120" s="84">
        <v>0</v>
      </c>
      <c r="H120" s="85">
        <f t="shared" si="3"/>
        <v>0</v>
      </c>
    </row>
    <row r="121" spans="1:8">
      <c r="A121" s="7" t="s">
        <v>316</v>
      </c>
      <c r="B121" s="9" t="s">
        <v>81</v>
      </c>
      <c r="C121" s="7">
        <v>455</v>
      </c>
      <c r="D121" s="1">
        <v>200</v>
      </c>
      <c r="E121" s="7">
        <v>565</v>
      </c>
      <c r="F121" s="1">
        <f t="shared" si="4"/>
        <v>90</v>
      </c>
      <c r="G121" s="84">
        <v>51.7</v>
      </c>
      <c r="H121" s="85">
        <f t="shared" si="3"/>
        <v>4653</v>
      </c>
    </row>
    <row r="122" spans="1:8">
      <c r="A122" s="7" t="s">
        <v>553</v>
      </c>
      <c r="B122" s="9" t="s">
        <v>2</v>
      </c>
      <c r="C122" s="7">
        <v>2</v>
      </c>
      <c r="D122" s="1">
        <v>0</v>
      </c>
      <c r="E122" s="7">
        <v>0</v>
      </c>
      <c r="F122" s="1">
        <f t="shared" si="4"/>
        <v>2</v>
      </c>
      <c r="G122" s="84">
        <v>1296.5</v>
      </c>
      <c r="H122" s="85">
        <f t="shared" si="3"/>
        <v>2593</v>
      </c>
    </row>
    <row r="123" spans="1:8">
      <c r="A123" s="7" t="s">
        <v>361</v>
      </c>
      <c r="B123" s="9" t="s">
        <v>2</v>
      </c>
      <c r="C123" s="7">
        <v>1646</v>
      </c>
      <c r="D123" s="1">
        <v>600</v>
      </c>
      <c r="E123" s="7">
        <v>2100</v>
      </c>
      <c r="F123" s="1">
        <f t="shared" si="4"/>
        <v>146</v>
      </c>
      <c r="G123" s="84">
        <v>3.32</v>
      </c>
      <c r="H123" s="85">
        <f t="shared" si="3"/>
        <v>484.71999999999997</v>
      </c>
    </row>
    <row r="124" spans="1:8">
      <c r="A124" s="7" t="s">
        <v>724</v>
      </c>
      <c r="B124" s="9" t="s">
        <v>2</v>
      </c>
      <c r="C124" s="7">
        <v>180</v>
      </c>
      <c r="D124" s="1">
        <v>0</v>
      </c>
      <c r="E124" s="7">
        <v>64</v>
      </c>
      <c r="F124" s="1">
        <f t="shared" si="4"/>
        <v>116</v>
      </c>
      <c r="G124" s="84">
        <v>0.48</v>
      </c>
      <c r="H124" s="85">
        <f t="shared" si="3"/>
        <v>55.68</v>
      </c>
    </row>
    <row r="125" spans="1:8">
      <c r="A125" s="7" t="s">
        <v>725</v>
      </c>
      <c r="B125" s="9" t="s">
        <v>2</v>
      </c>
      <c r="C125" s="7">
        <v>316</v>
      </c>
      <c r="D125" s="1">
        <v>0</v>
      </c>
      <c r="E125" s="7">
        <v>215</v>
      </c>
      <c r="F125" s="1">
        <f t="shared" si="4"/>
        <v>101</v>
      </c>
      <c r="G125" s="84">
        <v>0.5</v>
      </c>
      <c r="H125" s="85">
        <f t="shared" si="3"/>
        <v>50.5</v>
      </c>
    </row>
    <row r="126" spans="1:8">
      <c r="A126" s="7" t="s">
        <v>616</v>
      </c>
      <c r="B126" s="9" t="s">
        <v>2</v>
      </c>
      <c r="C126" s="7">
        <v>46</v>
      </c>
      <c r="D126" s="1">
        <v>100</v>
      </c>
      <c r="E126" s="7">
        <v>132</v>
      </c>
      <c r="F126" s="1">
        <f t="shared" si="4"/>
        <v>14</v>
      </c>
      <c r="G126" s="84">
        <v>91.2</v>
      </c>
      <c r="H126" s="85">
        <f t="shared" si="3"/>
        <v>1276.8</v>
      </c>
    </row>
    <row r="127" spans="1:8">
      <c r="A127" s="7" t="s">
        <v>619</v>
      </c>
      <c r="B127" s="9" t="s">
        <v>2</v>
      </c>
      <c r="C127" s="7">
        <v>235</v>
      </c>
      <c r="D127" s="1">
        <v>400</v>
      </c>
      <c r="E127" s="7">
        <v>542</v>
      </c>
      <c r="F127" s="1">
        <f t="shared" si="4"/>
        <v>93</v>
      </c>
      <c r="G127" s="84">
        <v>110.94</v>
      </c>
      <c r="H127" s="85">
        <f t="shared" si="3"/>
        <v>10317.42</v>
      </c>
    </row>
    <row r="128" spans="1:8">
      <c r="A128" s="7" t="s">
        <v>34</v>
      </c>
      <c r="B128" s="9" t="s">
        <v>2</v>
      </c>
      <c r="C128" s="7">
        <v>222</v>
      </c>
      <c r="D128" s="1">
        <v>300</v>
      </c>
      <c r="E128" s="7">
        <v>44</v>
      </c>
      <c r="F128" s="1">
        <f t="shared" si="4"/>
        <v>478</v>
      </c>
      <c r="G128" s="84">
        <v>35.200000000000003</v>
      </c>
      <c r="H128" s="85">
        <f t="shared" si="3"/>
        <v>16825.600000000002</v>
      </c>
    </row>
    <row r="129" spans="1:8">
      <c r="A129" s="7" t="s">
        <v>35</v>
      </c>
      <c r="B129" s="9" t="s">
        <v>2</v>
      </c>
      <c r="C129" s="7">
        <v>0</v>
      </c>
      <c r="D129" s="1">
        <v>0</v>
      </c>
      <c r="E129" s="7">
        <v>0</v>
      </c>
      <c r="F129" s="1">
        <f t="shared" si="4"/>
        <v>0</v>
      </c>
      <c r="G129" s="84">
        <v>13.5</v>
      </c>
      <c r="H129" s="85">
        <f t="shared" si="3"/>
        <v>0</v>
      </c>
    </row>
    <row r="130" spans="1:8">
      <c r="A130" s="7" t="s">
        <v>657</v>
      </c>
      <c r="B130" s="9" t="s">
        <v>2</v>
      </c>
      <c r="C130" s="7">
        <v>0</v>
      </c>
      <c r="D130" s="1">
        <v>0</v>
      </c>
      <c r="E130" s="7">
        <v>0</v>
      </c>
      <c r="F130" s="1">
        <f t="shared" si="4"/>
        <v>0</v>
      </c>
      <c r="G130" s="84">
        <v>134.72999999999999</v>
      </c>
      <c r="H130" s="85">
        <f t="shared" si="3"/>
        <v>0</v>
      </c>
    </row>
    <row r="131" spans="1:8">
      <c r="A131" s="7" t="s">
        <v>639</v>
      </c>
      <c r="B131" s="9" t="s">
        <v>329</v>
      </c>
      <c r="C131" s="7">
        <v>0</v>
      </c>
      <c r="D131" s="1">
        <v>0</v>
      </c>
      <c r="E131" s="7">
        <v>0</v>
      </c>
      <c r="F131" s="1">
        <f t="shared" si="4"/>
        <v>0</v>
      </c>
      <c r="G131" s="84">
        <v>89.07</v>
      </c>
      <c r="H131" s="85">
        <f t="shared" si="3"/>
        <v>0</v>
      </c>
    </row>
    <row r="132" spans="1:8">
      <c r="A132" s="7" t="s">
        <v>641</v>
      </c>
      <c r="B132" s="9" t="s">
        <v>329</v>
      </c>
      <c r="C132" s="7">
        <v>0</v>
      </c>
      <c r="D132" s="1">
        <v>0</v>
      </c>
      <c r="E132" s="7">
        <v>0</v>
      </c>
      <c r="F132" s="1">
        <f t="shared" si="4"/>
        <v>0</v>
      </c>
      <c r="G132" s="84">
        <v>137.75</v>
      </c>
      <c r="H132" s="85">
        <f t="shared" si="3"/>
        <v>0</v>
      </c>
    </row>
    <row r="133" spans="1:8">
      <c r="A133" s="7" t="s">
        <v>640</v>
      </c>
      <c r="B133" s="9" t="s">
        <v>329</v>
      </c>
      <c r="C133" s="7">
        <v>350</v>
      </c>
      <c r="D133" s="1">
        <v>30</v>
      </c>
      <c r="E133" s="7">
        <v>170</v>
      </c>
      <c r="F133" s="1">
        <f t="shared" si="4"/>
        <v>210</v>
      </c>
      <c r="G133" s="84">
        <v>219.58</v>
      </c>
      <c r="H133" s="85">
        <f t="shared" si="3"/>
        <v>46111.8</v>
      </c>
    </row>
    <row r="134" spans="1:8">
      <c r="A134" s="7" t="s">
        <v>733</v>
      </c>
      <c r="B134" s="9" t="s">
        <v>2</v>
      </c>
      <c r="C134" s="7">
        <v>50</v>
      </c>
      <c r="D134" s="1">
        <v>0</v>
      </c>
      <c r="E134" s="7">
        <v>25</v>
      </c>
      <c r="F134" s="1">
        <f t="shared" si="4"/>
        <v>25</v>
      </c>
      <c r="G134" s="84">
        <v>0</v>
      </c>
      <c r="H134" s="85">
        <f t="shared" si="3"/>
        <v>0</v>
      </c>
    </row>
    <row r="135" spans="1:8">
      <c r="A135" s="7" t="s">
        <v>797</v>
      </c>
      <c r="B135" s="9" t="s">
        <v>2</v>
      </c>
      <c r="C135" s="7">
        <v>100</v>
      </c>
      <c r="D135" s="1">
        <v>0</v>
      </c>
      <c r="E135" s="7">
        <v>0</v>
      </c>
      <c r="F135" s="1">
        <f t="shared" si="4"/>
        <v>100</v>
      </c>
      <c r="G135" s="84">
        <v>11.24</v>
      </c>
      <c r="H135" s="85">
        <f t="shared" si="3"/>
        <v>1124</v>
      </c>
    </row>
    <row r="136" spans="1:8">
      <c r="A136" s="7" t="s">
        <v>636</v>
      </c>
      <c r="B136" s="9" t="s">
        <v>2</v>
      </c>
      <c r="C136" s="7">
        <v>100</v>
      </c>
      <c r="D136" s="1">
        <v>0</v>
      </c>
      <c r="E136" s="7">
        <v>57</v>
      </c>
      <c r="F136" s="1">
        <f t="shared" si="4"/>
        <v>43</v>
      </c>
      <c r="G136" s="84">
        <v>14.16</v>
      </c>
      <c r="H136" s="85">
        <f t="shared" si="3"/>
        <v>608.88</v>
      </c>
    </row>
    <row r="137" spans="1:8">
      <c r="A137" s="7" t="s">
        <v>635</v>
      </c>
      <c r="B137" s="9" t="s">
        <v>2</v>
      </c>
      <c r="C137" s="7">
        <v>200</v>
      </c>
      <c r="D137" s="1">
        <v>200</v>
      </c>
      <c r="E137" s="7">
        <v>305</v>
      </c>
      <c r="F137" s="1">
        <f t="shared" si="4"/>
        <v>95</v>
      </c>
      <c r="G137" s="84">
        <v>12.83</v>
      </c>
      <c r="H137" s="85">
        <f t="shared" si="3"/>
        <v>1218.8499999999999</v>
      </c>
    </row>
    <row r="138" spans="1:8">
      <c r="A138" s="7" t="s">
        <v>556</v>
      </c>
      <c r="B138" s="9" t="s">
        <v>2</v>
      </c>
      <c r="C138" s="7">
        <v>0</v>
      </c>
      <c r="D138" s="1">
        <v>0</v>
      </c>
      <c r="E138" s="7">
        <v>0</v>
      </c>
      <c r="F138" s="1">
        <f t="shared" si="4"/>
        <v>0</v>
      </c>
      <c r="G138" s="84">
        <v>150</v>
      </c>
      <c r="H138" s="85">
        <f t="shared" si="3"/>
        <v>0</v>
      </c>
    </row>
    <row r="139" spans="1:8">
      <c r="A139" s="7" t="s">
        <v>671</v>
      </c>
      <c r="B139" s="9" t="s">
        <v>2</v>
      </c>
      <c r="C139" s="7">
        <v>36</v>
      </c>
      <c r="D139" s="1">
        <v>0</v>
      </c>
      <c r="E139" s="7">
        <v>19</v>
      </c>
      <c r="F139" s="1">
        <f t="shared" si="4"/>
        <v>17</v>
      </c>
      <c r="G139" s="84">
        <v>252</v>
      </c>
      <c r="H139" s="85">
        <f t="shared" si="3"/>
        <v>4284</v>
      </c>
    </row>
    <row r="140" spans="1:8">
      <c r="A140" s="7" t="s">
        <v>283</v>
      </c>
      <c r="B140" s="9" t="s">
        <v>2</v>
      </c>
      <c r="C140" s="7">
        <v>52</v>
      </c>
      <c r="D140" s="1">
        <v>300</v>
      </c>
      <c r="E140" s="7">
        <v>338</v>
      </c>
      <c r="F140" s="1">
        <f t="shared" si="4"/>
        <v>14</v>
      </c>
      <c r="G140" s="84">
        <v>16</v>
      </c>
      <c r="H140" s="85">
        <f t="shared" si="3"/>
        <v>224</v>
      </c>
    </row>
    <row r="141" spans="1:8">
      <c r="A141" s="7" t="s">
        <v>214</v>
      </c>
      <c r="B141" s="9" t="s">
        <v>82</v>
      </c>
      <c r="C141" s="7">
        <v>150</v>
      </c>
      <c r="D141" s="1">
        <v>50</v>
      </c>
      <c r="E141" s="7">
        <v>193</v>
      </c>
      <c r="F141" s="1">
        <f t="shared" si="4"/>
        <v>7</v>
      </c>
      <c r="G141" s="84">
        <v>140</v>
      </c>
      <c r="H141" s="85">
        <f t="shared" si="3"/>
        <v>980</v>
      </c>
    </row>
    <row r="142" spans="1:8">
      <c r="A142" s="7" t="s">
        <v>290</v>
      </c>
      <c r="B142" s="9" t="s">
        <v>2</v>
      </c>
      <c r="C142" s="7">
        <v>2</v>
      </c>
      <c r="D142" s="1">
        <v>5</v>
      </c>
      <c r="E142" s="7">
        <v>5</v>
      </c>
      <c r="F142" s="1">
        <f t="shared" si="4"/>
        <v>2</v>
      </c>
      <c r="G142" s="84">
        <v>1060</v>
      </c>
      <c r="H142" s="85">
        <f t="shared" si="3"/>
        <v>2120</v>
      </c>
    </row>
    <row r="143" spans="1:8">
      <c r="A143" s="7" t="s">
        <v>615</v>
      </c>
      <c r="B143" s="9" t="s">
        <v>2</v>
      </c>
      <c r="C143" s="7">
        <v>65</v>
      </c>
      <c r="D143" s="1">
        <v>25</v>
      </c>
      <c r="E143" s="7">
        <v>76</v>
      </c>
      <c r="F143" s="1">
        <f t="shared" si="4"/>
        <v>14</v>
      </c>
      <c r="G143" s="84">
        <v>94.6</v>
      </c>
      <c r="H143" s="85">
        <f t="shared" si="3"/>
        <v>1324.3999999999999</v>
      </c>
    </row>
    <row r="144" spans="1:8">
      <c r="A144" s="7" t="s">
        <v>842</v>
      </c>
      <c r="B144" s="9" t="s">
        <v>2</v>
      </c>
      <c r="C144" s="7">
        <v>0</v>
      </c>
      <c r="D144" s="1">
        <v>25</v>
      </c>
      <c r="E144" s="7">
        <v>24</v>
      </c>
      <c r="F144" s="1">
        <f t="shared" si="4"/>
        <v>1</v>
      </c>
      <c r="G144" s="84">
        <v>84.4</v>
      </c>
      <c r="H144" s="85">
        <f t="shared" si="3"/>
        <v>84.4</v>
      </c>
    </row>
    <row r="145" spans="1:8">
      <c r="A145" s="7" t="s">
        <v>853</v>
      </c>
      <c r="B145" s="9" t="s">
        <v>2</v>
      </c>
      <c r="C145" s="7">
        <v>0</v>
      </c>
      <c r="D145" s="1">
        <v>20</v>
      </c>
      <c r="E145" s="7">
        <v>0</v>
      </c>
      <c r="F145" s="1">
        <f t="shared" si="4"/>
        <v>20</v>
      </c>
      <c r="G145" s="84">
        <v>2524</v>
      </c>
      <c r="H145" s="85">
        <f t="shared" si="3"/>
        <v>50480</v>
      </c>
    </row>
    <row r="146" spans="1:8">
      <c r="A146" s="7" t="s">
        <v>37</v>
      </c>
      <c r="B146" s="9" t="s">
        <v>525</v>
      </c>
      <c r="C146" s="7">
        <v>1100</v>
      </c>
      <c r="D146" s="1">
        <v>1000</v>
      </c>
      <c r="E146" s="7">
        <v>481</v>
      </c>
      <c r="F146" s="1">
        <f t="shared" si="4"/>
        <v>1619</v>
      </c>
      <c r="G146" s="84">
        <v>10</v>
      </c>
      <c r="H146" s="85">
        <f t="shared" si="3"/>
        <v>16190</v>
      </c>
    </row>
    <row r="147" spans="1:8">
      <c r="A147" s="7" t="s">
        <v>656</v>
      </c>
      <c r="B147" s="9" t="s">
        <v>2</v>
      </c>
      <c r="C147" s="7">
        <v>168</v>
      </c>
      <c r="D147" s="1">
        <v>10</v>
      </c>
      <c r="E147" s="7">
        <v>134</v>
      </c>
      <c r="F147" s="1">
        <f t="shared" si="4"/>
        <v>44</v>
      </c>
      <c r="G147" s="84">
        <v>418.76</v>
      </c>
      <c r="H147" s="85">
        <f t="shared" si="3"/>
        <v>18425.439999999999</v>
      </c>
    </row>
    <row r="148" spans="1:8">
      <c r="A148" s="7" t="s">
        <v>798</v>
      </c>
      <c r="B148" s="9" t="s">
        <v>2</v>
      </c>
      <c r="C148" s="7">
        <v>234</v>
      </c>
      <c r="D148" s="1">
        <v>500</v>
      </c>
      <c r="E148" s="7">
        <v>733</v>
      </c>
      <c r="F148" s="1">
        <f t="shared" si="4"/>
        <v>1</v>
      </c>
      <c r="G148" s="84">
        <v>8.1</v>
      </c>
      <c r="H148" s="85">
        <f t="shared" si="3"/>
        <v>8.1</v>
      </c>
    </row>
    <row r="149" spans="1:8">
      <c r="A149" s="7" t="s">
        <v>843</v>
      </c>
      <c r="B149" s="9" t="s">
        <v>2</v>
      </c>
      <c r="C149" s="7">
        <v>0</v>
      </c>
      <c r="D149" s="1">
        <v>600</v>
      </c>
      <c r="E149" s="7">
        <v>500</v>
      </c>
      <c r="F149" s="1">
        <f t="shared" si="4"/>
        <v>100</v>
      </c>
      <c r="G149" s="84">
        <v>15.1</v>
      </c>
      <c r="H149" s="85">
        <f t="shared" si="3"/>
        <v>1510</v>
      </c>
    </row>
    <row r="150" spans="1:8">
      <c r="A150" s="7" t="s">
        <v>857</v>
      </c>
      <c r="B150" s="9" t="s">
        <v>2</v>
      </c>
      <c r="C150" s="7">
        <v>0</v>
      </c>
      <c r="D150" s="1">
        <v>0</v>
      </c>
      <c r="E150" s="7">
        <v>0</v>
      </c>
      <c r="F150" s="1">
        <f t="shared" si="4"/>
        <v>0</v>
      </c>
      <c r="G150" s="84">
        <v>21.12</v>
      </c>
      <c r="H150" s="85">
        <f t="shared" si="3"/>
        <v>0</v>
      </c>
    </row>
    <row r="151" spans="1:8">
      <c r="A151" s="7" t="s">
        <v>844</v>
      </c>
      <c r="B151" s="9" t="s">
        <v>2</v>
      </c>
      <c r="C151" s="7">
        <v>0</v>
      </c>
      <c r="D151" s="1">
        <v>30</v>
      </c>
      <c r="E151" s="7">
        <v>30</v>
      </c>
      <c r="F151" s="1">
        <f t="shared" si="4"/>
        <v>0</v>
      </c>
      <c r="G151" s="84">
        <v>40.130000000000003</v>
      </c>
      <c r="H151" s="85">
        <f t="shared" si="3"/>
        <v>0</v>
      </c>
    </row>
    <row r="152" spans="1:8">
      <c r="A152" s="7" t="s">
        <v>40</v>
      </c>
      <c r="B152" s="9" t="s">
        <v>2</v>
      </c>
      <c r="C152" s="7">
        <v>126</v>
      </c>
      <c r="D152" s="1">
        <v>50</v>
      </c>
      <c r="E152" s="7">
        <v>175</v>
      </c>
      <c r="F152" s="1">
        <f t="shared" si="4"/>
        <v>1</v>
      </c>
      <c r="G152" s="84">
        <v>149.5</v>
      </c>
      <c r="H152" s="85">
        <f t="shared" si="3"/>
        <v>149.5</v>
      </c>
    </row>
    <row r="153" spans="1:8">
      <c r="A153" s="7" t="s">
        <v>672</v>
      </c>
      <c r="B153" s="9" t="s">
        <v>2</v>
      </c>
      <c r="C153" s="7">
        <v>15</v>
      </c>
      <c r="D153" s="1">
        <v>500</v>
      </c>
      <c r="E153" s="7">
        <v>510</v>
      </c>
      <c r="F153" s="1">
        <f t="shared" si="4"/>
        <v>5</v>
      </c>
      <c r="G153" s="84">
        <v>1.8</v>
      </c>
      <c r="H153" s="85">
        <f t="shared" si="3"/>
        <v>9</v>
      </c>
    </row>
    <row r="154" spans="1:8">
      <c r="A154" s="7" t="s">
        <v>673</v>
      </c>
      <c r="B154" s="9" t="s">
        <v>2</v>
      </c>
      <c r="C154" s="7">
        <v>0</v>
      </c>
      <c r="D154" s="1">
        <v>1100</v>
      </c>
      <c r="E154" s="7">
        <v>240</v>
      </c>
      <c r="F154" s="1">
        <f t="shared" si="4"/>
        <v>860</v>
      </c>
      <c r="G154" s="84">
        <v>0.92</v>
      </c>
      <c r="H154" s="85">
        <f t="shared" si="3"/>
        <v>791.2</v>
      </c>
    </row>
    <row r="155" spans="1:8">
      <c r="A155" s="7" t="s">
        <v>250</v>
      </c>
      <c r="B155" s="9" t="s">
        <v>2</v>
      </c>
      <c r="C155" s="7">
        <v>262</v>
      </c>
      <c r="D155" s="1">
        <v>0</v>
      </c>
      <c r="E155" s="7">
        <v>10</v>
      </c>
      <c r="F155" s="1">
        <f t="shared" si="4"/>
        <v>252</v>
      </c>
      <c r="G155" s="84">
        <v>17.600000000000001</v>
      </c>
      <c r="H155" s="85">
        <f t="shared" ref="H155:H222" si="5">+F155*G155</f>
        <v>4435.2000000000007</v>
      </c>
    </row>
    <row r="156" spans="1:8">
      <c r="A156" s="7" t="s">
        <v>92</v>
      </c>
      <c r="B156" s="9" t="s">
        <v>2</v>
      </c>
      <c r="C156" s="7">
        <v>700</v>
      </c>
      <c r="D156" s="1">
        <v>1500</v>
      </c>
      <c r="E156" s="7">
        <v>270</v>
      </c>
      <c r="F156" s="1">
        <f t="shared" si="4"/>
        <v>1930</v>
      </c>
      <c r="G156" s="84">
        <v>18.41</v>
      </c>
      <c r="H156" s="85">
        <f t="shared" si="5"/>
        <v>35531.300000000003</v>
      </c>
    </row>
    <row r="157" spans="1:8">
      <c r="A157" s="7" t="s">
        <v>94</v>
      </c>
      <c r="B157" s="9" t="s">
        <v>2</v>
      </c>
      <c r="C157" s="7">
        <v>1750</v>
      </c>
      <c r="D157" s="1">
        <v>300</v>
      </c>
      <c r="E157" s="7">
        <v>1792</v>
      </c>
      <c r="F157" s="1">
        <f t="shared" si="4"/>
        <v>258</v>
      </c>
      <c r="G157" s="84">
        <v>7.86</v>
      </c>
      <c r="H157" s="85">
        <f t="shared" si="5"/>
        <v>2027.88</v>
      </c>
    </row>
    <row r="158" spans="1:8">
      <c r="A158" s="7" t="s">
        <v>634</v>
      </c>
      <c r="B158" s="9" t="s">
        <v>292</v>
      </c>
      <c r="C158" s="7">
        <v>27</v>
      </c>
      <c r="D158" s="1">
        <v>3500</v>
      </c>
      <c r="E158" s="7">
        <v>2900</v>
      </c>
      <c r="F158" s="1">
        <f t="shared" si="4"/>
        <v>627</v>
      </c>
      <c r="G158" s="84">
        <v>161.69999999999999</v>
      </c>
      <c r="H158" s="85">
        <f t="shared" si="5"/>
        <v>101385.9</v>
      </c>
    </row>
    <row r="159" spans="1:8">
      <c r="A159" s="7" t="s">
        <v>518</v>
      </c>
      <c r="B159" s="9" t="s">
        <v>178</v>
      </c>
      <c r="C159" s="7">
        <v>143</v>
      </c>
      <c r="D159" s="1">
        <v>0</v>
      </c>
      <c r="E159" s="7">
        <v>100</v>
      </c>
      <c r="F159" s="1">
        <f t="shared" si="4"/>
        <v>43</v>
      </c>
      <c r="G159" s="84">
        <v>23.76</v>
      </c>
      <c r="H159" s="85">
        <f t="shared" si="5"/>
        <v>1021.6800000000001</v>
      </c>
    </row>
    <row r="160" spans="1:8">
      <c r="A160" s="7" t="s">
        <v>511</v>
      </c>
      <c r="B160" s="9" t="s">
        <v>248</v>
      </c>
      <c r="C160" s="7">
        <v>6</v>
      </c>
      <c r="D160" s="1">
        <v>0</v>
      </c>
      <c r="E160" s="7">
        <v>3</v>
      </c>
      <c r="F160" s="1">
        <f t="shared" si="4"/>
        <v>3</v>
      </c>
      <c r="G160" s="84">
        <v>890</v>
      </c>
      <c r="H160" s="85">
        <f t="shared" si="5"/>
        <v>2670</v>
      </c>
    </row>
    <row r="161" spans="1:8">
      <c r="A161" s="7" t="s">
        <v>695</v>
      </c>
      <c r="B161" s="9" t="s">
        <v>696</v>
      </c>
      <c r="C161" s="7">
        <v>78</v>
      </c>
      <c r="D161" s="1">
        <v>50</v>
      </c>
      <c r="E161" s="7">
        <v>100</v>
      </c>
      <c r="F161" s="1">
        <f t="shared" si="4"/>
        <v>28</v>
      </c>
      <c r="G161" s="84">
        <v>95</v>
      </c>
      <c r="H161" s="85">
        <f t="shared" si="5"/>
        <v>2660</v>
      </c>
    </row>
    <row r="162" spans="1:8">
      <c r="A162" s="7" t="s">
        <v>694</v>
      </c>
      <c r="B162" s="9" t="s">
        <v>178</v>
      </c>
      <c r="C162" s="7">
        <v>156</v>
      </c>
      <c r="D162" s="1">
        <v>0</v>
      </c>
      <c r="E162" s="7">
        <v>430</v>
      </c>
      <c r="F162" s="1">
        <v>0</v>
      </c>
      <c r="G162" s="84">
        <v>33.799999999999997</v>
      </c>
      <c r="H162" s="85">
        <f t="shared" si="5"/>
        <v>0</v>
      </c>
    </row>
    <row r="163" spans="1:8">
      <c r="A163" s="7" t="s">
        <v>755</v>
      </c>
      <c r="B163" s="9" t="s">
        <v>2</v>
      </c>
      <c r="C163" s="7">
        <v>4</v>
      </c>
      <c r="D163" s="1">
        <v>0</v>
      </c>
      <c r="E163" s="7">
        <v>3</v>
      </c>
      <c r="F163" s="1">
        <f t="shared" si="4"/>
        <v>1</v>
      </c>
      <c r="G163" s="84">
        <v>3000</v>
      </c>
      <c r="H163" s="85">
        <f t="shared" si="5"/>
        <v>3000</v>
      </c>
    </row>
    <row r="164" spans="1:8">
      <c r="A164" s="7" t="s">
        <v>693</v>
      </c>
      <c r="B164" s="9" t="s">
        <v>2</v>
      </c>
      <c r="C164" s="7">
        <v>0</v>
      </c>
      <c r="D164" s="1">
        <v>100</v>
      </c>
      <c r="E164" s="7">
        <v>100</v>
      </c>
      <c r="F164" s="1">
        <f t="shared" si="4"/>
        <v>0</v>
      </c>
      <c r="G164" s="84">
        <v>1.41</v>
      </c>
      <c r="H164" s="85">
        <f t="shared" si="5"/>
        <v>0</v>
      </c>
    </row>
    <row r="165" spans="1:8">
      <c r="A165" s="7" t="s">
        <v>697</v>
      </c>
      <c r="B165" s="9" t="s">
        <v>478</v>
      </c>
      <c r="C165" s="7">
        <v>1613</v>
      </c>
      <c r="D165" s="1">
        <v>1200</v>
      </c>
      <c r="E165" s="7">
        <v>680</v>
      </c>
      <c r="F165" s="1">
        <f t="shared" si="4"/>
        <v>2133</v>
      </c>
      <c r="G165" s="84">
        <v>15.24</v>
      </c>
      <c r="H165" s="85">
        <f t="shared" si="5"/>
        <v>32506.920000000002</v>
      </c>
    </row>
    <row r="166" spans="1:8">
      <c r="A166" s="7" t="s">
        <v>845</v>
      </c>
      <c r="B166" s="9" t="s">
        <v>2</v>
      </c>
      <c r="C166" s="7">
        <v>0</v>
      </c>
      <c r="D166" s="1">
        <v>200</v>
      </c>
      <c r="E166" s="7">
        <v>100</v>
      </c>
      <c r="F166" s="1">
        <f t="shared" si="4"/>
        <v>100</v>
      </c>
      <c r="G166" s="84">
        <v>54.46</v>
      </c>
      <c r="H166" s="85">
        <f t="shared" si="5"/>
        <v>5446</v>
      </c>
    </row>
    <row r="167" spans="1:8">
      <c r="A167" s="7" t="s">
        <v>716</v>
      </c>
      <c r="B167" s="9" t="s">
        <v>2</v>
      </c>
      <c r="C167" s="7">
        <v>174</v>
      </c>
      <c r="D167" s="1">
        <v>0</v>
      </c>
      <c r="E167" s="7">
        <v>80</v>
      </c>
      <c r="F167" s="1">
        <f t="shared" si="4"/>
        <v>94</v>
      </c>
      <c r="G167" s="84">
        <v>33.299999999999997</v>
      </c>
      <c r="H167" s="85">
        <f t="shared" si="5"/>
        <v>3130.2</v>
      </c>
    </row>
    <row r="168" spans="1:8">
      <c r="A168" s="7" t="s">
        <v>149</v>
      </c>
      <c r="B168" s="9" t="s">
        <v>2</v>
      </c>
      <c r="C168" s="7">
        <v>400</v>
      </c>
      <c r="D168" s="1">
        <v>192</v>
      </c>
      <c r="E168" s="7">
        <v>592</v>
      </c>
      <c r="F168" s="1">
        <f t="shared" si="4"/>
        <v>0</v>
      </c>
      <c r="G168" s="84">
        <v>41.8</v>
      </c>
      <c r="H168" s="85">
        <f t="shared" si="5"/>
        <v>0</v>
      </c>
    </row>
    <row r="169" spans="1:8">
      <c r="A169" s="7" t="s">
        <v>154</v>
      </c>
      <c r="B169" s="9" t="s">
        <v>2</v>
      </c>
      <c r="C169" s="7">
        <v>189</v>
      </c>
      <c r="D169" s="1">
        <v>240</v>
      </c>
      <c r="E169" s="7">
        <v>46</v>
      </c>
      <c r="F169" s="1">
        <f t="shared" si="4"/>
        <v>383</v>
      </c>
      <c r="G169" s="84">
        <v>51.59</v>
      </c>
      <c r="H169" s="85">
        <f t="shared" si="5"/>
        <v>19758.97</v>
      </c>
    </row>
    <row r="170" spans="1:8">
      <c r="A170" s="7" t="s">
        <v>148</v>
      </c>
      <c r="B170" s="9" t="s">
        <v>2</v>
      </c>
      <c r="C170" s="7">
        <v>866</v>
      </c>
      <c r="D170" s="1">
        <v>0</v>
      </c>
      <c r="E170" s="7">
        <v>773</v>
      </c>
      <c r="F170" s="1">
        <f t="shared" si="4"/>
        <v>93</v>
      </c>
      <c r="G170" s="84">
        <v>67.97</v>
      </c>
      <c r="H170" s="85">
        <f t="shared" si="5"/>
        <v>6321.21</v>
      </c>
    </row>
    <row r="171" spans="1:8">
      <c r="A171" s="7" t="s">
        <v>150</v>
      </c>
      <c r="B171" s="9" t="s">
        <v>2</v>
      </c>
      <c r="C171" s="7">
        <v>344</v>
      </c>
      <c r="D171" s="1">
        <v>96</v>
      </c>
      <c r="E171" s="7">
        <v>331</v>
      </c>
      <c r="F171" s="1">
        <f t="shared" si="4"/>
        <v>109</v>
      </c>
      <c r="G171" s="84">
        <v>80</v>
      </c>
      <c r="H171" s="85">
        <f t="shared" si="5"/>
        <v>8720</v>
      </c>
    </row>
    <row r="172" spans="1:8">
      <c r="A172" s="7" t="s">
        <v>199</v>
      </c>
      <c r="B172" s="9" t="s">
        <v>2</v>
      </c>
      <c r="C172" s="7">
        <v>0</v>
      </c>
      <c r="D172" s="1">
        <v>70</v>
      </c>
      <c r="E172" s="7">
        <v>70</v>
      </c>
      <c r="F172" s="1">
        <f t="shared" si="4"/>
        <v>0</v>
      </c>
      <c r="G172" s="84">
        <v>40</v>
      </c>
      <c r="H172" s="85">
        <f t="shared" si="5"/>
        <v>0</v>
      </c>
    </row>
    <row r="173" spans="1:8">
      <c r="A173" s="7" t="s">
        <v>111</v>
      </c>
      <c r="B173" s="9" t="s">
        <v>2</v>
      </c>
      <c r="C173" s="7">
        <v>4</v>
      </c>
      <c r="D173" s="1">
        <v>88</v>
      </c>
      <c r="E173" s="7">
        <v>88</v>
      </c>
      <c r="F173" s="1">
        <f t="shared" si="4"/>
        <v>4</v>
      </c>
      <c r="G173" s="84">
        <v>20.8</v>
      </c>
      <c r="H173" s="85">
        <f t="shared" si="5"/>
        <v>83.2</v>
      </c>
    </row>
    <row r="174" spans="1:8">
      <c r="A174" s="7" t="s">
        <v>116</v>
      </c>
      <c r="B174" s="9" t="s">
        <v>2</v>
      </c>
      <c r="C174" s="7">
        <v>0</v>
      </c>
      <c r="D174" s="1">
        <v>192</v>
      </c>
      <c r="E174" s="7">
        <v>83</v>
      </c>
      <c r="F174" s="1">
        <f t="shared" si="4"/>
        <v>109</v>
      </c>
      <c r="G174" s="84">
        <v>43.9</v>
      </c>
      <c r="H174" s="85">
        <f t="shared" si="5"/>
        <v>4785.0999999999995</v>
      </c>
    </row>
    <row r="175" spans="1:8">
      <c r="A175" s="7" t="s">
        <v>110</v>
      </c>
      <c r="B175" s="9" t="s">
        <v>2</v>
      </c>
      <c r="C175" s="7">
        <v>36</v>
      </c>
      <c r="D175" s="1">
        <v>500</v>
      </c>
      <c r="E175" s="7">
        <v>489</v>
      </c>
      <c r="F175" s="1">
        <f t="shared" si="4"/>
        <v>47</v>
      </c>
      <c r="G175" s="84">
        <v>53.66</v>
      </c>
      <c r="H175" s="85">
        <f t="shared" si="5"/>
        <v>2522.02</v>
      </c>
    </row>
    <row r="176" spans="1:8">
      <c r="A176" s="7" t="s">
        <v>216</v>
      </c>
      <c r="B176" s="9" t="s">
        <v>2</v>
      </c>
      <c r="C176" s="7">
        <v>24</v>
      </c>
      <c r="D176" s="1">
        <v>37</v>
      </c>
      <c r="E176" s="7">
        <v>37</v>
      </c>
      <c r="F176" s="1">
        <f t="shared" si="4"/>
        <v>24</v>
      </c>
      <c r="G176" s="84">
        <v>77.06</v>
      </c>
      <c r="H176" s="85">
        <f t="shared" si="5"/>
        <v>1849.44</v>
      </c>
    </row>
    <row r="177" spans="1:8">
      <c r="A177" s="7" t="s">
        <v>487</v>
      </c>
      <c r="B177" s="9" t="s">
        <v>2</v>
      </c>
      <c r="C177" s="7">
        <v>132</v>
      </c>
      <c r="D177" s="1">
        <v>0</v>
      </c>
      <c r="E177" s="7">
        <v>100</v>
      </c>
      <c r="F177" s="1">
        <f t="shared" si="4"/>
        <v>32</v>
      </c>
      <c r="G177" s="84">
        <v>79.23</v>
      </c>
      <c r="H177" s="85">
        <f t="shared" si="5"/>
        <v>2535.36</v>
      </c>
    </row>
    <row r="178" spans="1:8">
      <c r="A178" s="7" t="s">
        <v>746</v>
      </c>
      <c r="B178" s="9" t="s">
        <v>425</v>
      </c>
      <c r="C178" s="7">
        <v>0</v>
      </c>
      <c r="D178" s="1">
        <v>0</v>
      </c>
      <c r="E178" s="7">
        <v>0</v>
      </c>
      <c r="F178" s="1">
        <f t="shared" si="4"/>
        <v>0</v>
      </c>
      <c r="G178" s="84">
        <v>73.900000000000006</v>
      </c>
      <c r="H178" s="85">
        <f t="shared" si="5"/>
        <v>0</v>
      </c>
    </row>
    <row r="179" spans="1:8">
      <c r="A179" s="7" t="s">
        <v>674</v>
      </c>
      <c r="B179" s="9" t="s">
        <v>2</v>
      </c>
      <c r="C179" s="7">
        <v>0</v>
      </c>
      <c r="D179" s="1">
        <v>0</v>
      </c>
      <c r="E179" s="7">
        <v>0</v>
      </c>
      <c r="F179" s="1">
        <f t="shared" ref="F179:F248" si="6">C179+D179-E179</f>
        <v>0</v>
      </c>
      <c r="G179" s="84">
        <v>71.900000000000006</v>
      </c>
      <c r="H179" s="85">
        <f t="shared" si="5"/>
        <v>0</v>
      </c>
    </row>
    <row r="180" spans="1:8">
      <c r="A180" s="7" t="s">
        <v>675</v>
      </c>
      <c r="B180" s="9" t="s">
        <v>2</v>
      </c>
      <c r="C180" s="7">
        <v>0</v>
      </c>
      <c r="D180" s="1">
        <v>0</v>
      </c>
      <c r="E180" s="7">
        <v>0</v>
      </c>
      <c r="F180" s="1">
        <f t="shared" si="6"/>
        <v>0</v>
      </c>
      <c r="G180" s="84">
        <v>72.900000000000006</v>
      </c>
      <c r="H180" s="85">
        <f t="shared" si="5"/>
        <v>0</v>
      </c>
    </row>
    <row r="181" spans="1:8">
      <c r="A181" s="7" t="s">
        <v>826</v>
      </c>
      <c r="B181" s="9" t="s">
        <v>2</v>
      </c>
      <c r="C181" s="7">
        <v>0</v>
      </c>
      <c r="D181" s="1">
        <v>82</v>
      </c>
      <c r="E181" s="7">
        <v>82</v>
      </c>
      <c r="F181" s="1">
        <f t="shared" si="6"/>
        <v>0</v>
      </c>
      <c r="G181" s="84">
        <v>195</v>
      </c>
      <c r="H181" s="85">
        <f t="shared" si="5"/>
        <v>0</v>
      </c>
    </row>
    <row r="182" spans="1:8">
      <c r="A182" s="7" t="s">
        <v>829</v>
      </c>
      <c r="B182" s="9" t="s">
        <v>2</v>
      </c>
      <c r="C182" s="7">
        <v>0</v>
      </c>
      <c r="D182" s="1">
        <v>456</v>
      </c>
      <c r="E182" s="7">
        <v>456</v>
      </c>
      <c r="F182" s="1">
        <f t="shared" si="6"/>
        <v>0</v>
      </c>
      <c r="G182" s="84">
        <v>80</v>
      </c>
      <c r="H182" s="85">
        <f t="shared" si="5"/>
        <v>0</v>
      </c>
    </row>
    <row r="183" spans="1:8">
      <c r="A183" s="7" t="s">
        <v>809</v>
      </c>
      <c r="B183" s="9" t="s">
        <v>2</v>
      </c>
      <c r="C183" s="7">
        <v>0</v>
      </c>
      <c r="D183" s="1">
        <v>480</v>
      </c>
      <c r="E183" s="7">
        <v>480</v>
      </c>
      <c r="F183" s="1">
        <f t="shared" si="6"/>
        <v>0</v>
      </c>
      <c r="G183" s="84">
        <v>85</v>
      </c>
      <c r="H183" s="85">
        <f t="shared" si="5"/>
        <v>0</v>
      </c>
    </row>
    <row r="184" spans="1:8">
      <c r="A184" s="7" t="s">
        <v>152</v>
      </c>
      <c r="B184" s="9" t="s">
        <v>2</v>
      </c>
      <c r="C184" s="7">
        <v>360</v>
      </c>
      <c r="D184" s="1">
        <v>70</v>
      </c>
      <c r="E184" s="7">
        <v>430</v>
      </c>
      <c r="F184" s="1">
        <f t="shared" si="6"/>
        <v>0</v>
      </c>
      <c r="G184" s="84">
        <v>117</v>
      </c>
      <c r="H184" s="85">
        <f t="shared" si="5"/>
        <v>0</v>
      </c>
    </row>
    <row r="185" spans="1:8">
      <c r="A185" s="7" t="s">
        <v>153</v>
      </c>
      <c r="B185" s="9" t="s">
        <v>2</v>
      </c>
      <c r="C185" s="7">
        <v>548</v>
      </c>
      <c r="D185" s="1">
        <v>100</v>
      </c>
      <c r="E185" s="7">
        <v>479</v>
      </c>
      <c r="F185" s="1">
        <f t="shared" si="6"/>
        <v>169</v>
      </c>
      <c r="G185" s="84">
        <v>93.36</v>
      </c>
      <c r="H185" s="85">
        <f t="shared" si="5"/>
        <v>15777.84</v>
      </c>
    </row>
    <row r="186" spans="1:8">
      <c r="A186" s="7" t="s">
        <v>151</v>
      </c>
      <c r="B186" s="9" t="s">
        <v>2</v>
      </c>
      <c r="C186" s="7">
        <v>216</v>
      </c>
      <c r="D186" s="1">
        <v>264</v>
      </c>
      <c r="E186" s="7">
        <v>480</v>
      </c>
      <c r="F186" s="1">
        <f t="shared" si="6"/>
        <v>0</v>
      </c>
      <c r="G186" s="84">
        <v>83.26</v>
      </c>
      <c r="H186" s="85">
        <f t="shared" si="5"/>
        <v>0</v>
      </c>
    </row>
    <row r="187" spans="1:8">
      <c r="A187" s="7" t="s">
        <v>115</v>
      </c>
      <c r="B187" s="9" t="s">
        <v>2</v>
      </c>
      <c r="C187" s="7">
        <v>0</v>
      </c>
      <c r="D187" s="1">
        <v>133</v>
      </c>
      <c r="E187" s="7">
        <v>133</v>
      </c>
      <c r="F187" s="1">
        <f t="shared" si="6"/>
        <v>0</v>
      </c>
      <c r="G187" s="84">
        <v>60.19</v>
      </c>
      <c r="H187" s="85">
        <f t="shared" si="5"/>
        <v>0</v>
      </c>
    </row>
    <row r="188" spans="1:8">
      <c r="A188" s="7" t="s">
        <v>166</v>
      </c>
      <c r="B188" s="9" t="s">
        <v>2</v>
      </c>
      <c r="C188" s="7">
        <v>0</v>
      </c>
      <c r="D188" s="1">
        <v>0</v>
      </c>
      <c r="E188" s="7">
        <v>0</v>
      </c>
      <c r="F188" s="1">
        <f t="shared" si="6"/>
        <v>0</v>
      </c>
      <c r="G188" s="84">
        <v>70.900000000000006</v>
      </c>
      <c r="H188" s="85">
        <f t="shared" si="5"/>
        <v>0</v>
      </c>
    </row>
    <row r="189" spans="1:8">
      <c r="A189" s="7" t="s">
        <v>200</v>
      </c>
      <c r="B189" s="9" t="s">
        <v>2</v>
      </c>
      <c r="C189" s="7">
        <v>114</v>
      </c>
      <c r="D189" s="1">
        <v>0</v>
      </c>
      <c r="E189" s="7">
        <v>96</v>
      </c>
      <c r="F189" s="1">
        <f t="shared" si="6"/>
        <v>18</v>
      </c>
      <c r="G189" s="84">
        <v>51.74</v>
      </c>
      <c r="H189" s="85">
        <f t="shared" si="5"/>
        <v>931.32</v>
      </c>
    </row>
    <row r="190" spans="1:8">
      <c r="A190" s="7" t="s">
        <v>813</v>
      </c>
      <c r="B190" s="9" t="s">
        <v>2</v>
      </c>
      <c r="C190" s="7">
        <v>24</v>
      </c>
      <c r="D190" s="1">
        <v>48</v>
      </c>
      <c r="E190" s="7">
        <v>72</v>
      </c>
      <c r="F190" s="1">
        <f t="shared" si="6"/>
        <v>0</v>
      </c>
      <c r="G190" s="84">
        <v>85.23</v>
      </c>
      <c r="H190" s="85">
        <f t="shared" si="5"/>
        <v>0</v>
      </c>
    </row>
    <row r="191" spans="1:8">
      <c r="A191" s="7" t="s">
        <v>814</v>
      </c>
      <c r="B191" s="9" t="s">
        <v>2</v>
      </c>
      <c r="C191" s="7">
        <v>75</v>
      </c>
      <c r="D191" s="1">
        <v>0</v>
      </c>
      <c r="E191" s="7">
        <v>0</v>
      </c>
      <c r="F191" s="1">
        <f t="shared" si="6"/>
        <v>75</v>
      </c>
      <c r="G191" s="84">
        <v>38.28</v>
      </c>
      <c r="H191" s="85">
        <f t="shared" si="5"/>
        <v>2871</v>
      </c>
    </row>
    <row r="192" spans="1:8">
      <c r="A192" s="7" t="s">
        <v>815</v>
      </c>
      <c r="B192" s="9" t="s">
        <v>2</v>
      </c>
      <c r="C192" s="7">
        <v>319</v>
      </c>
      <c r="D192" s="1">
        <v>0</v>
      </c>
      <c r="E192" s="7">
        <v>150</v>
      </c>
      <c r="F192" s="1">
        <f t="shared" si="6"/>
        <v>169</v>
      </c>
      <c r="G192" s="84">
        <v>58.83</v>
      </c>
      <c r="H192" s="85">
        <f t="shared" si="5"/>
        <v>9942.27</v>
      </c>
    </row>
    <row r="193" spans="1:8">
      <c r="A193" s="7" t="s">
        <v>816</v>
      </c>
      <c r="B193" s="9" t="s">
        <v>2</v>
      </c>
      <c r="C193" s="7">
        <v>52</v>
      </c>
      <c r="D193" s="1">
        <v>0</v>
      </c>
      <c r="E193" s="7">
        <v>45</v>
      </c>
      <c r="F193" s="1">
        <f t="shared" si="6"/>
        <v>7</v>
      </c>
      <c r="G193" s="84">
        <v>105.11</v>
      </c>
      <c r="H193" s="85">
        <f t="shared" si="5"/>
        <v>735.77</v>
      </c>
    </row>
    <row r="194" spans="1:8">
      <c r="A194" s="7" t="s">
        <v>156</v>
      </c>
      <c r="B194" s="9" t="s">
        <v>2</v>
      </c>
      <c r="C194" s="7">
        <v>377</v>
      </c>
      <c r="D194" s="1">
        <v>0</v>
      </c>
      <c r="E194" s="7">
        <v>72</v>
      </c>
      <c r="F194" s="1">
        <f t="shared" si="6"/>
        <v>305</v>
      </c>
      <c r="G194" s="84">
        <v>143.72</v>
      </c>
      <c r="H194" s="85">
        <f t="shared" si="5"/>
        <v>43834.6</v>
      </c>
    </row>
    <row r="195" spans="1:8">
      <c r="A195" s="22" t="s">
        <v>95</v>
      </c>
      <c r="B195" s="81" t="s">
        <v>2</v>
      </c>
      <c r="C195" s="7">
        <v>67</v>
      </c>
      <c r="D195" s="1">
        <v>24</v>
      </c>
      <c r="E195" s="7">
        <v>0</v>
      </c>
      <c r="F195" s="86">
        <f t="shared" si="6"/>
        <v>91</v>
      </c>
      <c r="G195" s="87">
        <v>59.83</v>
      </c>
      <c r="H195" s="88">
        <f t="shared" si="5"/>
        <v>5444.53</v>
      </c>
    </row>
    <row r="196" spans="1:8">
      <c r="A196" s="7" t="s">
        <v>174</v>
      </c>
      <c r="B196" s="9" t="s">
        <v>2</v>
      </c>
      <c r="C196" s="7">
        <v>521</v>
      </c>
      <c r="D196" s="1">
        <v>0</v>
      </c>
      <c r="E196" s="7">
        <v>218</v>
      </c>
      <c r="F196" s="1">
        <f t="shared" si="6"/>
        <v>303</v>
      </c>
      <c r="G196" s="84">
        <v>77.09</v>
      </c>
      <c r="H196" s="85">
        <f t="shared" si="5"/>
        <v>23358.27</v>
      </c>
    </row>
    <row r="197" spans="1:8">
      <c r="A197" s="7" t="s">
        <v>114</v>
      </c>
      <c r="B197" s="9" t="s">
        <v>2</v>
      </c>
      <c r="C197" s="7">
        <v>330</v>
      </c>
      <c r="D197" s="1">
        <v>0</v>
      </c>
      <c r="E197" s="7">
        <v>0</v>
      </c>
      <c r="F197" s="1">
        <f t="shared" si="6"/>
        <v>330</v>
      </c>
      <c r="G197" s="84">
        <v>95.32</v>
      </c>
      <c r="H197" s="85">
        <f t="shared" si="5"/>
        <v>31455.599999999999</v>
      </c>
    </row>
    <row r="198" spans="1:8">
      <c r="A198" s="7" t="s">
        <v>155</v>
      </c>
      <c r="B198" s="9" t="s">
        <v>2</v>
      </c>
      <c r="C198" s="7">
        <v>108</v>
      </c>
      <c r="D198" s="1">
        <v>0</v>
      </c>
      <c r="E198" s="7">
        <v>0</v>
      </c>
      <c r="F198" s="1">
        <f t="shared" si="6"/>
        <v>108</v>
      </c>
      <c r="G198" s="84">
        <v>198.5</v>
      </c>
      <c r="H198" s="85">
        <f t="shared" si="5"/>
        <v>21438</v>
      </c>
    </row>
    <row r="199" spans="1:8">
      <c r="A199" s="7" t="s">
        <v>747</v>
      </c>
      <c r="B199" s="9" t="s">
        <v>425</v>
      </c>
      <c r="C199" s="7">
        <v>5</v>
      </c>
      <c r="D199" s="1">
        <v>0</v>
      </c>
      <c r="E199" s="7">
        <v>0</v>
      </c>
      <c r="F199" s="1">
        <f t="shared" si="6"/>
        <v>5</v>
      </c>
      <c r="G199" s="84">
        <v>73.900000000000006</v>
      </c>
      <c r="H199" s="85">
        <f t="shared" si="5"/>
        <v>369.5</v>
      </c>
    </row>
    <row r="200" spans="1:8">
      <c r="A200" s="71" t="s">
        <v>625</v>
      </c>
      <c r="B200" s="72" t="s">
        <v>2</v>
      </c>
      <c r="C200" s="7">
        <v>318</v>
      </c>
      <c r="D200" s="1">
        <v>315</v>
      </c>
      <c r="E200" s="7">
        <v>633</v>
      </c>
      <c r="F200" s="1">
        <f t="shared" si="6"/>
        <v>0</v>
      </c>
      <c r="G200" s="84">
        <v>63.59</v>
      </c>
      <c r="H200" s="85">
        <f t="shared" si="5"/>
        <v>0</v>
      </c>
    </row>
    <row r="201" spans="1:8">
      <c r="A201" s="7" t="s">
        <v>430</v>
      </c>
      <c r="B201" s="76" t="s">
        <v>2</v>
      </c>
      <c r="C201" s="7">
        <v>2</v>
      </c>
      <c r="D201" s="1">
        <v>13</v>
      </c>
      <c r="E201" s="7">
        <v>15</v>
      </c>
      <c r="F201" s="1">
        <f t="shared" si="6"/>
        <v>0</v>
      </c>
      <c r="G201" s="84">
        <v>169.4</v>
      </c>
      <c r="H201" s="85">
        <f t="shared" si="5"/>
        <v>0</v>
      </c>
    </row>
    <row r="202" spans="1:8">
      <c r="A202" s="7" t="s">
        <v>44</v>
      </c>
      <c r="B202" s="9" t="s">
        <v>2</v>
      </c>
      <c r="C202" s="7">
        <v>0</v>
      </c>
      <c r="D202" s="1">
        <v>23</v>
      </c>
      <c r="E202" s="7">
        <v>23</v>
      </c>
      <c r="F202" s="1">
        <f t="shared" si="6"/>
        <v>0</v>
      </c>
      <c r="G202" s="84">
        <v>440</v>
      </c>
      <c r="H202" s="85">
        <f t="shared" si="5"/>
        <v>0</v>
      </c>
    </row>
    <row r="203" spans="1:8">
      <c r="A203" s="7" t="s">
        <v>658</v>
      </c>
      <c r="B203" s="9" t="s">
        <v>2</v>
      </c>
      <c r="C203" s="7">
        <v>0</v>
      </c>
      <c r="D203" s="1">
        <v>50</v>
      </c>
      <c r="E203" s="7">
        <v>35</v>
      </c>
      <c r="F203" s="1">
        <f t="shared" si="6"/>
        <v>15</v>
      </c>
      <c r="G203" s="84">
        <v>169.4</v>
      </c>
      <c r="H203" s="85">
        <f t="shared" si="5"/>
        <v>2541</v>
      </c>
    </row>
    <row r="204" spans="1:8">
      <c r="A204" s="7" t="s">
        <v>785</v>
      </c>
      <c r="B204" s="9" t="s">
        <v>2</v>
      </c>
      <c r="C204" s="7">
        <v>0</v>
      </c>
      <c r="D204" s="1">
        <v>0</v>
      </c>
      <c r="E204" s="7">
        <v>0</v>
      </c>
      <c r="F204" s="1">
        <f t="shared" si="6"/>
        <v>0</v>
      </c>
      <c r="G204" s="84">
        <v>4440</v>
      </c>
      <c r="H204" s="85">
        <f t="shared" si="5"/>
        <v>0</v>
      </c>
    </row>
    <row r="205" spans="1:8">
      <c r="A205" s="7" t="s">
        <v>794</v>
      </c>
      <c r="B205" s="9" t="s">
        <v>2</v>
      </c>
      <c r="C205" s="7">
        <v>90</v>
      </c>
      <c r="D205" s="1">
        <v>50</v>
      </c>
      <c r="E205" s="7">
        <v>6</v>
      </c>
      <c r="F205" s="1">
        <f t="shared" si="6"/>
        <v>134</v>
      </c>
      <c r="G205" s="84">
        <v>595</v>
      </c>
      <c r="H205" s="85">
        <f t="shared" si="5"/>
        <v>79730</v>
      </c>
    </row>
    <row r="206" spans="1:8">
      <c r="A206" s="7" t="s">
        <v>703</v>
      </c>
      <c r="B206" s="9" t="s">
        <v>2</v>
      </c>
      <c r="C206" s="7">
        <v>427</v>
      </c>
      <c r="D206" s="1">
        <v>896</v>
      </c>
      <c r="E206" s="7">
        <v>691</v>
      </c>
      <c r="F206" s="1">
        <f t="shared" si="6"/>
        <v>632</v>
      </c>
      <c r="G206" s="84">
        <v>19.7</v>
      </c>
      <c r="H206" s="85">
        <f t="shared" si="5"/>
        <v>12450.4</v>
      </c>
    </row>
    <row r="207" spans="1:8">
      <c r="A207" s="7" t="s">
        <v>676</v>
      </c>
      <c r="B207" s="9" t="s">
        <v>89</v>
      </c>
      <c r="C207" s="7">
        <v>30</v>
      </c>
      <c r="D207" s="1">
        <v>9</v>
      </c>
      <c r="E207" s="7">
        <v>31</v>
      </c>
      <c r="F207" s="1">
        <f t="shared" si="6"/>
        <v>8</v>
      </c>
      <c r="G207" s="84">
        <v>900</v>
      </c>
      <c r="H207" s="85">
        <f t="shared" si="5"/>
        <v>7200</v>
      </c>
    </row>
    <row r="208" spans="1:8">
      <c r="A208" s="7" t="s">
        <v>142</v>
      </c>
      <c r="B208" s="9" t="s">
        <v>2</v>
      </c>
      <c r="C208" s="7">
        <v>4500</v>
      </c>
      <c r="D208" s="1">
        <v>10100</v>
      </c>
      <c r="E208" s="7">
        <v>1850</v>
      </c>
      <c r="F208" s="1">
        <f t="shared" si="6"/>
        <v>12750</v>
      </c>
      <c r="G208" s="84">
        <v>2.39</v>
      </c>
      <c r="H208" s="85">
        <f t="shared" si="5"/>
        <v>30472.5</v>
      </c>
    </row>
    <row r="209" spans="1:8">
      <c r="A209" s="7" t="s">
        <v>141</v>
      </c>
      <c r="B209" s="9" t="s">
        <v>2</v>
      </c>
      <c r="C209" s="7">
        <v>620</v>
      </c>
      <c r="D209" s="1">
        <v>9000</v>
      </c>
      <c r="E209" s="7">
        <v>8880</v>
      </c>
      <c r="F209" s="1">
        <f t="shared" si="6"/>
        <v>740</v>
      </c>
      <c r="G209" s="84">
        <v>4.8499999999999996</v>
      </c>
      <c r="H209" s="85">
        <f t="shared" si="5"/>
        <v>3588.9999999999995</v>
      </c>
    </row>
    <row r="210" spans="1:8">
      <c r="A210" s="7" t="s">
        <v>140</v>
      </c>
      <c r="B210" s="9" t="s">
        <v>2</v>
      </c>
      <c r="C210" s="7">
        <v>300</v>
      </c>
      <c r="D210" s="1">
        <v>300</v>
      </c>
      <c r="E210" s="7">
        <v>215</v>
      </c>
      <c r="F210" s="1">
        <f t="shared" si="6"/>
        <v>385</v>
      </c>
      <c r="G210" s="84">
        <v>8.16</v>
      </c>
      <c r="H210" s="85">
        <f t="shared" si="5"/>
        <v>3141.6</v>
      </c>
    </row>
    <row r="211" spans="1:8">
      <c r="A211" s="7" t="s">
        <v>138</v>
      </c>
      <c r="B211" s="9" t="s">
        <v>2</v>
      </c>
      <c r="C211" s="7">
        <v>10223</v>
      </c>
      <c r="D211" s="1">
        <v>6000</v>
      </c>
      <c r="E211" s="7">
        <v>8973</v>
      </c>
      <c r="F211" s="1">
        <f t="shared" si="6"/>
        <v>7250</v>
      </c>
      <c r="G211" s="84">
        <v>1.38</v>
      </c>
      <c r="H211" s="85">
        <f t="shared" si="5"/>
        <v>10005</v>
      </c>
    </row>
    <row r="212" spans="1:8">
      <c r="A212" s="7" t="s">
        <v>139</v>
      </c>
      <c r="B212" s="9" t="s">
        <v>2</v>
      </c>
      <c r="C212" s="7">
        <v>2400</v>
      </c>
      <c r="D212" s="1">
        <v>11500</v>
      </c>
      <c r="E212" s="7">
        <v>1242</v>
      </c>
      <c r="F212" s="1">
        <f t="shared" si="6"/>
        <v>12658</v>
      </c>
      <c r="G212" s="84">
        <v>1.44</v>
      </c>
      <c r="H212" s="85">
        <f t="shared" si="5"/>
        <v>18227.52</v>
      </c>
    </row>
    <row r="213" spans="1:8">
      <c r="A213" s="7" t="s">
        <v>793</v>
      </c>
      <c r="B213" s="9" t="s">
        <v>2</v>
      </c>
      <c r="C213" s="7">
        <v>0</v>
      </c>
      <c r="D213" s="1">
        <v>200</v>
      </c>
      <c r="E213" s="7">
        <v>175</v>
      </c>
      <c r="F213" s="1">
        <f t="shared" si="6"/>
        <v>25</v>
      </c>
      <c r="G213" s="84">
        <v>9.5500000000000007</v>
      </c>
      <c r="H213" s="85">
        <f t="shared" si="5"/>
        <v>238.75000000000003</v>
      </c>
    </row>
    <row r="214" spans="1:8">
      <c r="A214" s="7" t="s">
        <v>321</v>
      </c>
      <c r="B214" s="9" t="s">
        <v>2</v>
      </c>
      <c r="C214" s="7">
        <v>23</v>
      </c>
      <c r="D214" s="1">
        <v>0</v>
      </c>
      <c r="E214" s="7">
        <v>0</v>
      </c>
      <c r="F214" s="1">
        <f t="shared" si="6"/>
        <v>23</v>
      </c>
      <c r="G214" s="84">
        <v>41.58</v>
      </c>
      <c r="H214" s="85">
        <f t="shared" si="5"/>
        <v>956.33999999999992</v>
      </c>
    </row>
    <row r="215" spans="1:8">
      <c r="A215" s="7" t="s">
        <v>83</v>
      </c>
      <c r="B215" s="9" t="s">
        <v>276</v>
      </c>
      <c r="C215" s="7">
        <v>1349</v>
      </c>
      <c r="D215" s="1">
        <v>300</v>
      </c>
      <c r="E215" s="7">
        <v>760</v>
      </c>
      <c r="F215" s="1">
        <f t="shared" si="6"/>
        <v>889</v>
      </c>
      <c r="G215" s="84">
        <v>30.6</v>
      </c>
      <c r="H215" s="85">
        <f t="shared" si="5"/>
        <v>27203.4</v>
      </c>
    </row>
    <row r="216" spans="1:8">
      <c r="A216" s="7" t="s">
        <v>431</v>
      </c>
      <c r="B216" s="9" t="s">
        <v>81</v>
      </c>
      <c r="C216" s="7">
        <v>462</v>
      </c>
      <c r="D216" s="1">
        <v>0</v>
      </c>
      <c r="E216" s="7">
        <v>0</v>
      </c>
      <c r="F216" s="1">
        <f t="shared" si="6"/>
        <v>462</v>
      </c>
      <c r="G216" s="84">
        <v>14.26</v>
      </c>
      <c r="H216" s="85">
        <f t="shared" si="5"/>
        <v>6588.12</v>
      </c>
    </row>
    <row r="217" spans="1:8">
      <c r="A217" s="7" t="s">
        <v>741</v>
      </c>
      <c r="B217" s="9" t="s">
        <v>2</v>
      </c>
      <c r="C217" s="7">
        <v>2</v>
      </c>
      <c r="D217" s="1">
        <v>0</v>
      </c>
      <c r="E217" s="7">
        <v>0</v>
      </c>
      <c r="F217" s="1">
        <f t="shared" si="6"/>
        <v>2</v>
      </c>
      <c r="G217" s="84">
        <v>124.34</v>
      </c>
      <c r="H217" s="85">
        <f t="shared" si="5"/>
        <v>248.68</v>
      </c>
    </row>
    <row r="218" spans="1:8">
      <c r="A218" s="7" t="s">
        <v>645</v>
      </c>
      <c r="B218" s="9" t="s">
        <v>2</v>
      </c>
      <c r="C218" s="7">
        <v>527</v>
      </c>
      <c r="D218" s="1">
        <v>200</v>
      </c>
      <c r="E218" s="7">
        <v>628</v>
      </c>
      <c r="F218" s="1">
        <f t="shared" si="6"/>
        <v>99</v>
      </c>
      <c r="G218" s="84">
        <v>47.95</v>
      </c>
      <c r="H218" s="85">
        <f t="shared" si="5"/>
        <v>4747.05</v>
      </c>
    </row>
    <row r="219" spans="1:8">
      <c r="A219" s="7" t="s">
        <v>838</v>
      </c>
      <c r="B219" s="9" t="s">
        <v>2</v>
      </c>
      <c r="C219" s="7">
        <v>0</v>
      </c>
      <c r="D219" s="1">
        <v>1</v>
      </c>
      <c r="E219" s="7">
        <v>1</v>
      </c>
      <c r="F219" s="1">
        <f t="shared" si="6"/>
        <v>0</v>
      </c>
      <c r="G219" s="84">
        <v>17</v>
      </c>
      <c r="H219" s="85">
        <f t="shared" si="5"/>
        <v>0</v>
      </c>
    </row>
    <row r="220" spans="1:8">
      <c r="A220" s="7" t="s">
        <v>830</v>
      </c>
      <c r="B220" s="9" t="s">
        <v>2</v>
      </c>
      <c r="C220" s="7">
        <v>2</v>
      </c>
      <c r="D220" s="1">
        <v>40</v>
      </c>
      <c r="E220" s="7">
        <v>38</v>
      </c>
      <c r="F220" s="1">
        <f t="shared" si="6"/>
        <v>4</v>
      </c>
      <c r="G220" s="84">
        <v>18</v>
      </c>
      <c r="H220" s="85">
        <f t="shared" si="5"/>
        <v>72</v>
      </c>
    </row>
    <row r="221" spans="1:8">
      <c r="A221" s="7" t="s">
        <v>447</v>
      </c>
      <c r="B221" s="9" t="s">
        <v>2</v>
      </c>
      <c r="C221" s="7">
        <v>19</v>
      </c>
      <c r="D221" s="1">
        <v>50</v>
      </c>
      <c r="E221" s="7">
        <v>47</v>
      </c>
      <c r="F221" s="1">
        <f t="shared" si="6"/>
        <v>22</v>
      </c>
      <c r="G221" s="84">
        <v>18</v>
      </c>
      <c r="H221" s="85">
        <f t="shared" si="5"/>
        <v>396</v>
      </c>
    </row>
    <row r="222" spans="1:8">
      <c r="A222" s="7" t="s">
        <v>416</v>
      </c>
      <c r="B222" s="9" t="s">
        <v>2</v>
      </c>
      <c r="C222" s="7">
        <v>102</v>
      </c>
      <c r="D222" s="1">
        <v>250</v>
      </c>
      <c r="E222" s="7">
        <v>330</v>
      </c>
      <c r="F222" s="1">
        <f t="shared" si="6"/>
        <v>22</v>
      </c>
      <c r="G222" s="84">
        <v>18</v>
      </c>
      <c r="H222" s="85">
        <f t="shared" si="5"/>
        <v>396</v>
      </c>
    </row>
    <row r="223" spans="1:8">
      <c r="A223" s="7" t="s">
        <v>334</v>
      </c>
      <c r="B223" s="9" t="s">
        <v>2</v>
      </c>
      <c r="C223" s="7">
        <v>205</v>
      </c>
      <c r="D223" s="1">
        <v>0</v>
      </c>
      <c r="E223" s="7">
        <v>11</v>
      </c>
      <c r="F223" s="1">
        <f t="shared" si="6"/>
        <v>194</v>
      </c>
      <c r="G223" s="84">
        <v>14</v>
      </c>
      <c r="H223" s="85">
        <f t="shared" ref="H223:H295" si="7">+F223*G223</f>
        <v>2716</v>
      </c>
    </row>
    <row r="224" spans="1:8">
      <c r="A224" s="7" t="s">
        <v>177</v>
      </c>
      <c r="B224" s="9" t="s">
        <v>71</v>
      </c>
      <c r="C224" s="7">
        <v>51</v>
      </c>
      <c r="D224" s="1">
        <v>25</v>
      </c>
      <c r="E224" s="7">
        <v>62</v>
      </c>
      <c r="F224" s="1">
        <f t="shared" si="6"/>
        <v>14</v>
      </c>
      <c r="G224" s="84">
        <v>41.8</v>
      </c>
      <c r="H224" s="85">
        <f t="shared" si="7"/>
        <v>585.19999999999993</v>
      </c>
    </row>
    <row r="225" spans="1:8">
      <c r="A225" s="7" t="s">
        <v>699</v>
      </c>
      <c r="B225" s="9" t="s">
        <v>71</v>
      </c>
      <c r="C225" s="7">
        <v>27</v>
      </c>
      <c r="D225" s="1">
        <v>200</v>
      </c>
      <c r="E225" s="7">
        <v>184</v>
      </c>
      <c r="F225" s="1">
        <f t="shared" si="6"/>
        <v>43</v>
      </c>
      <c r="G225" s="84">
        <v>69.52</v>
      </c>
      <c r="H225" s="85">
        <f t="shared" si="7"/>
        <v>2989.3599999999997</v>
      </c>
    </row>
    <row r="226" spans="1:8">
      <c r="A226" s="7" t="s">
        <v>700</v>
      </c>
      <c r="B226" s="9" t="s">
        <v>71</v>
      </c>
      <c r="C226" s="7">
        <v>42</v>
      </c>
      <c r="D226" s="1">
        <v>0</v>
      </c>
      <c r="E226" s="7">
        <v>1</v>
      </c>
      <c r="F226" s="1">
        <f t="shared" si="6"/>
        <v>41</v>
      </c>
      <c r="G226" s="84">
        <v>180</v>
      </c>
      <c r="H226" s="85">
        <f t="shared" si="7"/>
        <v>7380</v>
      </c>
    </row>
    <row r="227" spans="1:8">
      <c r="A227" s="7" t="s">
        <v>59</v>
      </c>
      <c r="B227" s="9" t="s">
        <v>2</v>
      </c>
      <c r="C227" s="7">
        <v>18</v>
      </c>
      <c r="D227" s="1">
        <v>60</v>
      </c>
      <c r="E227" s="7">
        <v>75</v>
      </c>
      <c r="F227" s="1">
        <f t="shared" si="6"/>
        <v>3</v>
      </c>
      <c r="G227" s="84">
        <v>8.76</v>
      </c>
      <c r="H227" s="85">
        <f t="shared" si="7"/>
        <v>26.28</v>
      </c>
    </row>
    <row r="228" spans="1:8">
      <c r="A228" s="7" t="s">
        <v>396</v>
      </c>
      <c r="B228" s="9" t="s">
        <v>617</v>
      </c>
      <c r="C228" s="7">
        <v>506</v>
      </c>
      <c r="D228" s="1">
        <v>0</v>
      </c>
      <c r="E228" s="7">
        <v>50</v>
      </c>
      <c r="F228" s="1">
        <f t="shared" si="6"/>
        <v>456</v>
      </c>
      <c r="G228" s="84">
        <v>0.5</v>
      </c>
      <c r="H228" s="85">
        <f t="shared" si="7"/>
        <v>228</v>
      </c>
    </row>
    <row r="229" spans="1:8">
      <c r="A229" s="7" t="s">
        <v>775</v>
      </c>
      <c r="B229" s="9" t="s">
        <v>617</v>
      </c>
      <c r="C229" s="7">
        <v>0</v>
      </c>
      <c r="D229" s="1">
        <v>1</v>
      </c>
      <c r="E229" s="7">
        <v>1</v>
      </c>
      <c r="F229" s="1">
        <f t="shared" si="6"/>
        <v>0</v>
      </c>
      <c r="G229" s="84">
        <v>1</v>
      </c>
      <c r="H229" s="85">
        <f t="shared" si="7"/>
        <v>0</v>
      </c>
    </row>
    <row r="230" spans="1:8">
      <c r="A230" s="7" t="s">
        <v>319</v>
      </c>
      <c r="B230" s="9" t="s">
        <v>440</v>
      </c>
      <c r="C230" s="7">
        <v>100</v>
      </c>
      <c r="D230" s="1">
        <v>60</v>
      </c>
      <c r="E230" s="7">
        <v>158</v>
      </c>
      <c r="F230" s="1">
        <f t="shared" si="6"/>
        <v>2</v>
      </c>
      <c r="G230" s="84">
        <v>37.51</v>
      </c>
      <c r="H230" s="85">
        <f t="shared" si="7"/>
        <v>75.02</v>
      </c>
    </row>
    <row r="231" spans="1:8">
      <c r="A231" s="7" t="s">
        <v>648</v>
      </c>
      <c r="B231" s="9" t="s">
        <v>181</v>
      </c>
      <c r="C231" s="7">
        <v>36</v>
      </c>
      <c r="D231" s="1">
        <v>60</v>
      </c>
      <c r="E231" s="7">
        <v>33</v>
      </c>
      <c r="F231" s="1">
        <f t="shared" si="6"/>
        <v>63</v>
      </c>
      <c r="G231" s="84">
        <v>245</v>
      </c>
      <c r="H231" s="85">
        <f t="shared" si="7"/>
        <v>15435</v>
      </c>
    </row>
    <row r="232" spans="1:8">
      <c r="A232" s="7" t="s">
        <v>60</v>
      </c>
      <c r="B232" s="9" t="s">
        <v>2</v>
      </c>
      <c r="C232" s="7">
        <v>47</v>
      </c>
      <c r="D232" s="1">
        <v>200</v>
      </c>
      <c r="E232" s="7">
        <v>200</v>
      </c>
      <c r="F232" s="1">
        <f t="shared" si="6"/>
        <v>47</v>
      </c>
      <c r="G232" s="84">
        <v>1.64</v>
      </c>
      <c r="H232" s="85">
        <f t="shared" si="7"/>
        <v>77.08</v>
      </c>
    </row>
    <row r="233" spans="1:8">
      <c r="A233" s="7" t="s">
        <v>124</v>
      </c>
      <c r="B233" s="9" t="s">
        <v>2</v>
      </c>
      <c r="C233" s="7">
        <v>352</v>
      </c>
      <c r="D233" s="1">
        <v>1000</v>
      </c>
      <c r="E233" s="7">
        <v>1020</v>
      </c>
      <c r="F233" s="1">
        <f t="shared" si="6"/>
        <v>332</v>
      </c>
      <c r="G233" s="84">
        <v>1.64</v>
      </c>
      <c r="H233" s="85">
        <f t="shared" si="7"/>
        <v>544.48</v>
      </c>
    </row>
    <row r="234" spans="1:8">
      <c r="A234" s="7" t="s">
        <v>839</v>
      </c>
      <c r="B234" s="9" t="s">
        <v>2</v>
      </c>
      <c r="C234" s="7">
        <v>0</v>
      </c>
      <c r="D234" s="1">
        <v>700</v>
      </c>
      <c r="E234" s="7">
        <v>55</v>
      </c>
      <c r="F234" s="1">
        <f t="shared" si="6"/>
        <v>645</v>
      </c>
      <c r="G234" s="84">
        <v>1.64</v>
      </c>
      <c r="H234" s="85">
        <f t="shared" si="7"/>
        <v>1057.8</v>
      </c>
    </row>
    <row r="235" spans="1:8">
      <c r="A235" s="7" t="s">
        <v>624</v>
      </c>
      <c r="B235" s="9" t="s">
        <v>2</v>
      </c>
      <c r="C235" s="7">
        <v>400</v>
      </c>
      <c r="D235" s="1">
        <v>800</v>
      </c>
      <c r="E235" s="7">
        <v>918</v>
      </c>
      <c r="F235" s="1">
        <f t="shared" si="6"/>
        <v>282</v>
      </c>
      <c r="G235" s="84">
        <v>29.54</v>
      </c>
      <c r="H235" s="85">
        <f t="shared" si="7"/>
        <v>8330.2800000000007</v>
      </c>
    </row>
    <row r="236" spans="1:8">
      <c r="A236" s="7" t="s">
        <v>61</v>
      </c>
      <c r="B236" s="9" t="s">
        <v>2</v>
      </c>
      <c r="C236" s="7">
        <v>300</v>
      </c>
      <c r="D236" s="1">
        <v>1000</v>
      </c>
      <c r="E236" s="7">
        <v>822</v>
      </c>
      <c r="F236" s="1">
        <f t="shared" si="6"/>
        <v>478</v>
      </c>
      <c r="G236" s="84">
        <v>160</v>
      </c>
      <c r="H236" s="85">
        <f t="shared" si="7"/>
        <v>76480</v>
      </c>
    </row>
    <row r="237" spans="1:8">
      <c r="A237" s="7" t="s">
        <v>643</v>
      </c>
      <c r="B237" s="9" t="s">
        <v>2</v>
      </c>
      <c r="C237" s="7">
        <v>100</v>
      </c>
      <c r="D237" s="1">
        <v>0</v>
      </c>
      <c r="E237" s="7">
        <v>16</v>
      </c>
      <c r="F237" s="1">
        <f t="shared" si="6"/>
        <v>84</v>
      </c>
      <c r="G237" s="84">
        <v>23</v>
      </c>
      <c r="H237" s="85">
        <f t="shared" si="7"/>
        <v>1932</v>
      </c>
    </row>
    <row r="238" spans="1:8">
      <c r="A238" s="7" t="s">
        <v>832</v>
      </c>
      <c r="B238" s="9" t="s">
        <v>2</v>
      </c>
      <c r="C238" s="7">
        <v>0</v>
      </c>
      <c r="D238" s="1">
        <v>350</v>
      </c>
      <c r="E238" s="7">
        <v>328</v>
      </c>
      <c r="F238" s="1">
        <f t="shared" si="6"/>
        <v>22</v>
      </c>
      <c r="G238" s="84">
        <v>25</v>
      </c>
      <c r="H238" s="85">
        <f t="shared" si="7"/>
        <v>550</v>
      </c>
    </row>
    <row r="239" spans="1:8">
      <c r="A239" s="7" t="s">
        <v>466</v>
      </c>
      <c r="B239" s="9" t="s">
        <v>2</v>
      </c>
      <c r="C239" s="7">
        <v>65</v>
      </c>
      <c r="D239" s="1">
        <v>0</v>
      </c>
      <c r="E239" s="7">
        <v>44</v>
      </c>
      <c r="F239" s="1">
        <f t="shared" si="6"/>
        <v>21</v>
      </c>
      <c r="G239" s="84">
        <v>135</v>
      </c>
      <c r="H239" s="85">
        <f t="shared" si="7"/>
        <v>2835</v>
      </c>
    </row>
    <row r="240" spans="1:8">
      <c r="A240" s="7" t="s">
        <v>644</v>
      </c>
      <c r="B240" s="9" t="s">
        <v>2</v>
      </c>
      <c r="C240" s="7">
        <v>220</v>
      </c>
      <c r="D240" s="1">
        <v>100</v>
      </c>
      <c r="E240" s="7">
        <v>310</v>
      </c>
      <c r="F240" s="1">
        <f t="shared" si="6"/>
        <v>10</v>
      </c>
      <c r="G240" s="84">
        <v>23</v>
      </c>
      <c r="H240" s="85">
        <f t="shared" si="7"/>
        <v>230</v>
      </c>
    </row>
    <row r="241" spans="1:8">
      <c r="A241" s="7" t="s">
        <v>242</v>
      </c>
      <c r="B241" s="9" t="s">
        <v>2</v>
      </c>
      <c r="C241" s="7">
        <v>100</v>
      </c>
      <c r="D241" s="1">
        <v>0</v>
      </c>
      <c r="E241" s="7">
        <v>0</v>
      </c>
      <c r="F241" s="1">
        <f t="shared" si="6"/>
        <v>100</v>
      </c>
      <c r="G241" s="84">
        <v>20.309999999999999</v>
      </c>
      <c r="H241" s="85">
        <f t="shared" si="7"/>
        <v>2030.9999999999998</v>
      </c>
    </row>
    <row r="242" spans="1:8">
      <c r="A242" s="7" t="s">
        <v>831</v>
      </c>
      <c r="B242" s="9" t="s">
        <v>2</v>
      </c>
      <c r="C242" s="7">
        <v>0</v>
      </c>
      <c r="D242" s="1">
        <v>4000</v>
      </c>
      <c r="E242" s="7">
        <v>3550</v>
      </c>
      <c r="F242" s="1">
        <f t="shared" si="6"/>
        <v>450</v>
      </c>
      <c r="G242" s="84">
        <v>10</v>
      </c>
      <c r="H242" s="85">
        <f t="shared" si="7"/>
        <v>4500</v>
      </c>
    </row>
    <row r="243" spans="1:8">
      <c r="A243" s="7" t="s">
        <v>97</v>
      </c>
      <c r="B243" s="9" t="s">
        <v>2</v>
      </c>
      <c r="C243" s="7">
        <v>3500</v>
      </c>
      <c r="D243" s="1">
        <v>15000</v>
      </c>
      <c r="E243" s="7">
        <v>15800</v>
      </c>
      <c r="F243" s="1">
        <f t="shared" si="6"/>
        <v>2700</v>
      </c>
      <c r="G243" s="84">
        <v>1.2849999999999999</v>
      </c>
      <c r="H243" s="85">
        <f t="shared" si="7"/>
        <v>3469.5</v>
      </c>
    </row>
    <row r="244" spans="1:8">
      <c r="A244" s="7" t="s">
        <v>778</v>
      </c>
      <c r="B244" s="9" t="s">
        <v>2</v>
      </c>
      <c r="C244" s="7">
        <v>1</v>
      </c>
      <c r="D244" s="1">
        <v>0</v>
      </c>
      <c r="E244" s="7">
        <v>0</v>
      </c>
      <c r="F244" s="1">
        <f t="shared" si="6"/>
        <v>1</v>
      </c>
      <c r="G244" s="84">
        <v>3000</v>
      </c>
      <c r="H244" s="85">
        <f t="shared" si="7"/>
        <v>3000</v>
      </c>
    </row>
    <row r="245" spans="1:8">
      <c r="A245" s="7" t="s">
        <v>622</v>
      </c>
      <c r="B245" s="9" t="s">
        <v>2</v>
      </c>
      <c r="C245" s="7">
        <v>93</v>
      </c>
      <c r="D245" s="1">
        <v>0</v>
      </c>
      <c r="E245" s="7">
        <v>30</v>
      </c>
      <c r="F245" s="1">
        <f t="shared" si="6"/>
        <v>63</v>
      </c>
      <c r="G245" s="84">
        <v>110.16</v>
      </c>
      <c r="H245" s="85">
        <f t="shared" si="7"/>
        <v>6940.08</v>
      </c>
    </row>
    <row r="246" spans="1:8">
      <c r="A246" s="7" t="s">
        <v>786</v>
      </c>
      <c r="B246" s="9" t="s">
        <v>2</v>
      </c>
      <c r="C246" s="7">
        <v>66</v>
      </c>
      <c r="D246" s="1">
        <v>100</v>
      </c>
      <c r="E246" s="7">
        <v>130</v>
      </c>
      <c r="F246" s="1">
        <f t="shared" si="6"/>
        <v>36</v>
      </c>
      <c r="G246" s="84">
        <v>7.2</v>
      </c>
      <c r="H246" s="85">
        <f t="shared" si="7"/>
        <v>259.2</v>
      </c>
    </row>
    <row r="247" spans="1:8">
      <c r="A247" s="7" t="s">
        <v>787</v>
      </c>
      <c r="B247" s="9" t="s">
        <v>2</v>
      </c>
      <c r="C247" s="7">
        <v>144</v>
      </c>
      <c r="D247" s="1">
        <v>100</v>
      </c>
      <c r="E247" s="7">
        <v>110</v>
      </c>
      <c r="F247" s="1">
        <f t="shared" si="6"/>
        <v>134</v>
      </c>
      <c r="G247" s="84">
        <v>4.3</v>
      </c>
      <c r="H247" s="85">
        <f t="shared" si="7"/>
        <v>576.19999999999993</v>
      </c>
    </row>
    <row r="248" spans="1:8">
      <c r="A248" s="7" t="s">
        <v>754</v>
      </c>
      <c r="B248" s="9" t="s">
        <v>2</v>
      </c>
      <c r="C248" s="7">
        <v>266</v>
      </c>
      <c r="D248" s="1">
        <v>0</v>
      </c>
      <c r="E248" s="7">
        <v>89</v>
      </c>
      <c r="F248" s="1">
        <f t="shared" si="6"/>
        <v>177</v>
      </c>
      <c r="G248" s="84">
        <v>400.2</v>
      </c>
      <c r="H248" s="85">
        <f t="shared" si="7"/>
        <v>70835.399999999994</v>
      </c>
    </row>
    <row r="249" spans="1:8">
      <c r="A249" s="7" t="s">
        <v>770</v>
      </c>
      <c r="B249" s="9" t="s">
        <v>2</v>
      </c>
      <c r="C249" s="7">
        <v>8</v>
      </c>
      <c r="D249" s="1">
        <v>0</v>
      </c>
      <c r="E249" s="7">
        <v>2</v>
      </c>
      <c r="F249" s="1">
        <f t="shared" ref="F249:F318" si="8">C249+D249-E249</f>
        <v>6</v>
      </c>
      <c r="G249" s="84">
        <v>170.4</v>
      </c>
      <c r="H249" s="85">
        <f t="shared" si="7"/>
        <v>1022.4000000000001</v>
      </c>
    </row>
    <row r="250" spans="1:8">
      <c r="A250" s="7" t="s">
        <v>698</v>
      </c>
      <c r="B250" s="9" t="s">
        <v>2</v>
      </c>
      <c r="C250" s="7">
        <v>676</v>
      </c>
      <c r="D250" s="1">
        <v>400</v>
      </c>
      <c r="E250" s="7">
        <v>724</v>
      </c>
      <c r="F250" s="1">
        <f t="shared" si="8"/>
        <v>352</v>
      </c>
      <c r="G250" s="84">
        <v>1.92</v>
      </c>
      <c r="H250" s="85">
        <f t="shared" si="7"/>
        <v>675.83999999999992</v>
      </c>
    </row>
    <row r="251" spans="1:8">
      <c r="A251" s="7" t="s">
        <v>46</v>
      </c>
      <c r="B251" s="9" t="s">
        <v>2</v>
      </c>
      <c r="C251" s="7">
        <v>121</v>
      </c>
      <c r="D251" s="1">
        <v>200</v>
      </c>
      <c r="E251" s="7">
        <v>233</v>
      </c>
      <c r="F251" s="1">
        <f t="shared" si="8"/>
        <v>88</v>
      </c>
      <c r="G251" s="84">
        <v>13.26</v>
      </c>
      <c r="H251" s="85">
        <f t="shared" si="7"/>
        <v>1166.8799999999999</v>
      </c>
    </row>
    <row r="252" spans="1:8">
      <c r="A252" s="7" t="s">
        <v>626</v>
      </c>
      <c r="B252" s="9" t="s">
        <v>2</v>
      </c>
      <c r="C252" s="7">
        <v>9</v>
      </c>
      <c r="D252" s="1">
        <v>100</v>
      </c>
      <c r="E252" s="7">
        <v>40</v>
      </c>
      <c r="F252" s="1">
        <f t="shared" si="8"/>
        <v>69</v>
      </c>
      <c r="G252" s="84">
        <v>5.8</v>
      </c>
      <c r="H252" s="85">
        <f t="shared" si="7"/>
        <v>400.2</v>
      </c>
    </row>
    <row r="253" spans="1:8">
      <c r="A253" s="7" t="s">
        <v>627</v>
      </c>
      <c r="B253" s="9" t="s">
        <v>2</v>
      </c>
      <c r="C253" s="7">
        <v>170</v>
      </c>
      <c r="D253" s="1">
        <v>600</v>
      </c>
      <c r="E253" s="7">
        <v>491</v>
      </c>
      <c r="F253" s="1">
        <f t="shared" si="8"/>
        <v>279</v>
      </c>
      <c r="G253" s="84">
        <v>28.62</v>
      </c>
      <c r="H253" s="85">
        <f t="shared" si="7"/>
        <v>7984.9800000000005</v>
      </c>
    </row>
    <row r="254" spans="1:8">
      <c r="A254" s="7" t="s">
        <v>621</v>
      </c>
      <c r="B254" s="9" t="s">
        <v>2</v>
      </c>
      <c r="C254" s="7">
        <v>53</v>
      </c>
      <c r="D254" s="1">
        <v>0</v>
      </c>
      <c r="E254" s="7">
        <v>20</v>
      </c>
      <c r="F254" s="1">
        <f t="shared" si="8"/>
        <v>33</v>
      </c>
      <c r="G254" s="84">
        <v>280</v>
      </c>
      <c r="H254" s="85">
        <f t="shared" si="7"/>
        <v>9240</v>
      </c>
    </row>
    <row r="255" spans="1:8">
      <c r="A255" s="7" t="s">
        <v>677</v>
      </c>
      <c r="B255" s="9" t="s">
        <v>2</v>
      </c>
      <c r="C255" s="7">
        <v>15</v>
      </c>
      <c r="D255" s="1">
        <v>100</v>
      </c>
      <c r="E255" s="7">
        <v>0</v>
      </c>
      <c r="F255" s="1">
        <f t="shared" si="8"/>
        <v>115</v>
      </c>
      <c r="G255" s="84">
        <v>35</v>
      </c>
      <c r="H255" s="85">
        <f t="shared" si="7"/>
        <v>4025</v>
      </c>
    </row>
    <row r="256" spans="1:8">
      <c r="A256" s="7" t="s">
        <v>817</v>
      </c>
      <c r="B256" s="9" t="s">
        <v>2</v>
      </c>
      <c r="C256" s="7">
        <v>108</v>
      </c>
      <c r="D256" s="1">
        <v>0</v>
      </c>
      <c r="E256" s="7">
        <v>0</v>
      </c>
      <c r="F256" s="1">
        <f t="shared" si="8"/>
        <v>108</v>
      </c>
      <c r="G256" s="84">
        <v>210</v>
      </c>
      <c r="H256" s="85">
        <f t="shared" si="7"/>
        <v>22680</v>
      </c>
    </row>
    <row r="257" spans="1:8">
      <c r="A257" s="7" t="s">
        <v>745</v>
      </c>
      <c r="B257" s="9" t="s">
        <v>2</v>
      </c>
      <c r="C257" s="7">
        <v>24</v>
      </c>
      <c r="D257" s="1">
        <v>0</v>
      </c>
      <c r="E257" s="7">
        <v>20</v>
      </c>
      <c r="F257" s="1">
        <f t="shared" si="8"/>
        <v>4</v>
      </c>
      <c r="G257" s="84">
        <v>95.7</v>
      </c>
      <c r="H257" s="85">
        <f t="shared" si="7"/>
        <v>382.8</v>
      </c>
    </row>
    <row r="258" spans="1:8">
      <c r="A258" s="7" t="s">
        <v>808</v>
      </c>
      <c r="B258" s="9" t="s">
        <v>2</v>
      </c>
      <c r="C258" s="7">
        <v>1300</v>
      </c>
      <c r="D258" s="1">
        <v>600</v>
      </c>
      <c r="E258" s="7">
        <v>100</v>
      </c>
      <c r="F258" s="1">
        <f t="shared" si="8"/>
        <v>1800</v>
      </c>
      <c r="G258" s="84">
        <v>35</v>
      </c>
      <c r="H258" s="85">
        <f t="shared" si="7"/>
        <v>63000</v>
      </c>
    </row>
    <row r="259" spans="1:8">
      <c r="A259" s="7" t="s">
        <v>532</v>
      </c>
      <c r="B259" s="9" t="s">
        <v>2</v>
      </c>
      <c r="C259" s="7">
        <v>5</v>
      </c>
      <c r="D259" s="1">
        <v>250</v>
      </c>
      <c r="E259" s="7">
        <v>236</v>
      </c>
      <c r="F259" s="1">
        <f t="shared" si="8"/>
        <v>19</v>
      </c>
      <c r="G259" s="84">
        <v>64.900000000000006</v>
      </c>
      <c r="H259" s="85">
        <f t="shared" si="7"/>
        <v>1233.1000000000001</v>
      </c>
    </row>
    <row r="260" spans="1:8">
      <c r="A260" s="7" t="s">
        <v>758</v>
      </c>
      <c r="B260" s="9" t="s">
        <v>2</v>
      </c>
      <c r="C260" s="7">
        <v>46</v>
      </c>
      <c r="D260" s="1">
        <v>100</v>
      </c>
      <c r="E260" s="7">
        <v>130</v>
      </c>
      <c r="F260" s="1">
        <f t="shared" si="8"/>
        <v>16</v>
      </c>
      <c r="G260" s="84">
        <v>500</v>
      </c>
      <c r="H260" s="85">
        <f t="shared" si="7"/>
        <v>8000</v>
      </c>
    </row>
    <row r="261" spans="1:8">
      <c r="A261" s="7" t="s">
        <v>759</v>
      </c>
      <c r="B261" s="9" t="s">
        <v>2</v>
      </c>
      <c r="C261" s="7">
        <v>8</v>
      </c>
      <c r="D261" s="1">
        <v>100</v>
      </c>
      <c r="E261" s="7">
        <v>0</v>
      </c>
      <c r="F261" s="1">
        <f t="shared" si="8"/>
        <v>108</v>
      </c>
      <c r="G261" s="84">
        <v>510</v>
      </c>
      <c r="H261" s="85">
        <f t="shared" si="7"/>
        <v>55080</v>
      </c>
    </row>
    <row r="262" spans="1:8">
      <c r="A262" s="7" t="s">
        <v>311</v>
      </c>
      <c r="B262" s="9" t="s">
        <v>178</v>
      </c>
      <c r="C262" s="7">
        <v>14</v>
      </c>
      <c r="D262" s="1">
        <v>5</v>
      </c>
      <c r="E262" s="7">
        <v>18</v>
      </c>
      <c r="F262" s="1">
        <f t="shared" si="8"/>
        <v>1</v>
      </c>
      <c r="G262" s="84">
        <v>588</v>
      </c>
      <c r="H262" s="85">
        <f t="shared" si="7"/>
        <v>588</v>
      </c>
    </row>
    <row r="263" spans="1:8">
      <c r="A263" s="7" t="s">
        <v>246</v>
      </c>
      <c r="B263" s="9" t="s">
        <v>178</v>
      </c>
      <c r="C263" s="7">
        <v>163</v>
      </c>
      <c r="D263" s="1">
        <v>800</v>
      </c>
      <c r="E263" s="7">
        <v>100</v>
      </c>
      <c r="F263" s="1">
        <f t="shared" si="8"/>
        <v>863</v>
      </c>
      <c r="G263" s="84">
        <v>57.5</v>
      </c>
      <c r="H263" s="85">
        <f t="shared" si="7"/>
        <v>49622.5</v>
      </c>
    </row>
    <row r="264" spans="1:8">
      <c r="A264" s="7" t="s">
        <v>477</v>
      </c>
      <c r="B264" s="9" t="s">
        <v>478</v>
      </c>
      <c r="C264" s="7">
        <v>248</v>
      </c>
      <c r="D264" s="1">
        <v>0</v>
      </c>
      <c r="E264" s="7">
        <v>91</v>
      </c>
      <c r="F264" s="1">
        <f t="shared" si="8"/>
        <v>157</v>
      </c>
      <c r="G264" s="84">
        <v>24</v>
      </c>
      <c r="H264" s="85">
        <f t="shared" si="7"/>
        <v>3768</v>
      </c>
    </row>
    <row r="265" spans="1:8">
      <c r="A265" s="7" t="s">
        <v>245</v>
      </c>
      <c r="B265" s="9" t="s">
        <v>2</v>
      </c>
      <c r="C265" s="7">
        <v>116</v>
      </c>
      <c r="D265" s="1">
        <v>400</v>
      </c>
      <c r="E265" s="7">
        <v>310</v>
      </c>
      <c r="F265" s="1">
        <f t="shared" si="8"/>
        <v>206</v>
      </c>
      <c r="G265" s="84">
        <v>0.5</v>
      </c>
      <c r="H265" s="85">
        <f t="shared" si="7"/>
        <v>103</v>
      </c>
    </row>
    <row r="266" spans="1:8">
      <c r="A266" s="7" t="s">
        <v>687</v>
      </c>
      <c r="B266" s="9" t="s">
        <v>2</v>
      </c>
      <c r="C266" s="7">
        <v>280</v>
      </c>
      <c r="D266" s="1">
        <v>500</v>
      </c>
      <c r="E266" s="7">
        <v>4</v>
      </c>
      <c r="F266" s="1">
        <f t="shared" si="8"/>
        <v>776</v>
      </c>
      <c r="G266" s="84">
        <v>0.5</v>
      </c>
      <c r="H266" s="85">
        <f t="shared" si="7"/>
        <v>388</v>
      </c>
    </row>
    <row r="267" spans="1:8">
      <c r="A267" s="7" t="s">
        <v>642</v>
      </c>
      <c r="B267" s="9" t="s">
        <v>76</v>
      </c>
      <c r="C267" s="7">
        <v>6</v>
      </c>
      <c r="D267" s="1">
        <v>20</v>
      </c>
      <c r="E267" s="7">
        <v>21</v>
      </c>
      <c r="F267" s="1">
        <f t="shared" si="8"/>
        <v>5</v>
      </c>
      <c r="G267" s="84">
        <v>613.79999999999995</v>
      </c>
      <c r="H267" s="85">
        <f t="shared" si="7"/>
        <v>3069</v>
      </c>
    </row>
    <row r="268" spans="1:8">
      <c r="A268" s="7" t="s">
        <v>633</v>
      </c>
      <c r="B268" s="9" t="s">
        <v>88</v>
      </c>
      <c r="C268" s="7">
        <v>71</v>
      </c>
      <c r="D268" s="1">
        <v>0</v>
      </c>
      <c r="E268" s="7">
        <v>22</v>
      </c>
      <c r="F268" s="1">
        <f t="shared" si="8"/>
        <v>49</v>
      </c>
      <c r="G268" s="84">
        <v>149.80000000000001</v>
      </c>
      <c r="H268" s="85">
        <f t="shared" si="7"/>
        <v>7340.2000000000007</v>
      </c>
    </row>
    <row r="269" spans="1:8">
      <c r="A269" s="7" t="s">
        <v>766</v>
      </c>
      <c r="B269" s="9" t="s">
        <v>131</v>
      </c>
      <c r="C269" s="7">
        <v>0</v>
      </c>
      <c r="D269" s="1">
        <v>0</v>
      </c>
      <c r="E269" s="7">
        <v>0</v>
      </c>
      <c r="F269" s="1">
        <f t="shared" si="8"/>
        <v>0</v>
      </c>
      <c r="G269" s="84">
        <v>390</v>
      </c>
      <c r="H269" s="85">
        <f t="shared" si="7"/>
        <v>0</v>
      </c>
    </row>
    <row r="270" spans="1:8">
      <c r="A270" s="7" t="s">
        <v>852</v>
      </c>
      <c r="B270" s="9" t="s">
        <v>178</v>
      </c>
      <c r="C270" s="7">
        <v>0</v>
      </c>
      <c r="D270" s="1">
        <v>50</v>
      </c>
      <c r="E270" s="7">
        <v>0</v>
      </c>
      <c r="F270" s="1">
        <f t="shared" si="8"/>
        <v>50</v>
      </c>
      <c r="G270" s="84">
        <v>299</v>
      </c>
      <c r="H270" s="85">
        <f t="shared" si="7"/>
        <v>14950</v>
      </c>
    </row>
    <row r="271" spans="1:8">
      <c r="A271" s="7" t="s">
        <v>846</v>
      </c>
      <c r="B271" s="9" t="s">
        <v>178</v>
      </c>
      <c r="C271" s="7">
        <v>0</v>
      </c>
      <c r="D271" s="1">
        <v>160</v>
      </c>
      <c r="E271" s="7">
        <v>160</v>
      </c>
      <c r="F271" s="1">
        <f t="shared" si="8"/>
        <v>0</v>
      </c>
      <c r="G271" s="84">
        <v>392</v>
      </c>
      <c r="H271" s="85">
        <f t="shared" si="7"/>
        <v>0</v>
      </c>
    </row>
    <row r="272" spans="1:8">
      <c r="A272" s="7" t="s">
        <v>533</v>
      </c>
      <c r="B272" s="9" t="s">
        <v>534</v>
      </c>
      <c r="C272" s="7">
        <v>10</v>
      </c>
      <c r="D272" s="1">
        <v>1200</v>
      </c>
      <c r="E272" s="7">
        <v>650</v>
      </c>
      <c r="F272" s="1">
        <f t="shared" si="8"/>
        <v>560</v>
      </c>
      <c r="G272" s="84">
        <v>9.58</v>
      </c>
      <c r="H272" s="85">
        <f t="shared" si="7"/>
        <v>5364.8</v>
      </c>
    </row>
    <row r="273" spans="1:8">
      <c r="A273" s="7" t="s">
        <v>701</v>
      </c>
      <c r="B273" s="9" t="s">
        <v>178</v>
      </c>
      <c r="C273" s="7">
        <v>167</v>
      </c>
      <c r="D273" s="1">
        <v>1800</v>
      </c>
      <c r="E273" s="7">
        <v>1650</v>
      </c>
      <c r="F273" s="1">
        <f t="shared" si="8"/>
        <v>317</v>
      </c>
      <c r="G273" s="84">
        <v>24.9</v>
      </c>
      <c r="H273" s="85">
        <f t="shared" si="7"/>
        <v>7893.2999999999993</v>
      </c>
    </row>
    <row r="274" spans="1:8">
      <c r="A274" s="7" t="s">
        <v>219</v>
      </c>
      <c r="B274" s="9" t="s">
        <v>87</v>
      </c>
      <c r="C274" s="7">
        <v>845</v>
      </c>
      <c r="D274" s="1">
        <v>795</v>
      </c>
      <c r="E274" s="7">
        <v>1120</v>
      </c>
      <c r="F274" s="1">
        <f t="shared" si="8"/>
        <v>520</v>
      </c>
      <c r="G274" s="84">
        <v>110.45</v>
      </c>
      <c r="H274" s="85">
        <f t="shared" si="7"/>
        <v>57434</v>
      </c>
    </row>
    <row r="275" spans="1:8">
      <c r="A275" s="7" t="s">
        <v>647</v>
      </c>
      <c r="B275" s="9" t="s">
        <v>87</v>
      </c>
      <c r="C275" s="7">
        <v>40</v>
      </c>
      <c r="D275" s="1">
        <v>80</v>
      </c>
      <c r="E275" s="7">
        <v>79</v>
      </c>
      <c r="F275" s="1">
        <f t="shared" si="8"/>
        <v>41</v>
      </c>
      <c r="G275" s="84">
        <v>783.37</v>
      </c>
      <c r="H275" s="85">
        <f t="shared" si="7"/>
        <v>32118.170000000002</v>
      </c>
    </row>
    <row r="276" spans="1:8">
      <c r="A276" s="7" t="s">
        <v>848</v>
      </c>
      <c r="B276" s="9" t="s">
        <v>2</v>
      </c>
      <c r="C276" s="7">
        <v>0</v>
      </c>
      <c r="D276" s="1">
        <v>25</v>
      </c>
      <c r="E276" s="7">
        <v>10</v>
      </c>
      <c r="F276" s="1">
        <f t="shared" si="8"/>
        <v>15</v>
      </c>
      <c r="G276" s="84">
        <v>1382</v>
      </c>
      <c r="H276" s="85">
        <f t="shared" si="7"/>
        <v>20730</v>
      </c>
    </row>
    <row r="277" spans="1:8">
      <c r="A277" s="7" t="s">
        <v>48</v>
      </c>
      <c r="B277" s="9" t="s">
        <v>2</v>
      </c>
      <c r="C277" s="7">
        <v>0</v>
      </c>
      <c r="D277" s="1">
        <v>0</v>
      </c>
      <c r="E277" s="7">
        <v>0</v>
      </c>
      <c r="F277" s="1">
        <f t="shared" si="8"/>
        <v>0</v>
      </c>
      <c r="G277" s="84">
        <v>7.81</v>
      </c>
      <c r="H277" s="85">
        <f t="shared" si="7"/>
        <v>0</v>
      </c>
    </row>
    <row r="278" spans="1:8">
      <c r="A278" s="7" t="s">
        <v>49</v>
      </c>
      <c r="B278" s="9" t="s">
        <v>2</v>
      </c>
      <c r="C278" s="7">
        <v>0</v>
      </c>
      <c r="D278" s="1">
        <v>160</v>
      </c>
      <c r="E278" s="7">
        <v>160</v>
      </c>
      <c r="F278" s="1">
        <f t="shared" si="8"/>
        <v>0</v>
      </c>
      <c r="G278" s="84">
        <v>10.98</v>
      </c>
      <c r="H278" s="85">
        <f t="shared" si="7"/>
        <v>0</v>
      </c>
    </row>
    <row r="279" spans="1:8">
      <c r="A279" s="7" t="s">
        <v>176</v>
      </c>
      <c r="B279" s="9" t="s">
        <v>2</v>
      </c>
      <c r="C279" s="7">
        <v>32</v>
      </c>
      <c r="D279" s="1">
        <v>0</v>
      </c>
      <c r="E279" s="7">
        <v>0</v>
      </c>
      <c r="F279" s="1">
        <f t="shared" si="8"/>
        <v>32</v>
      </c>
      <c r="G279" s="84">
        <v>38</v>
      </c>
      <c r="H279" s="85">
        <f t="shared" si="7"/>
        <v>1216</v>
      </c>
    </row>
    <row r="280" spans="1:8">
      <c r="A280" s="7" t="s">
        <v>50</v>
      </c>
      <c r="B280" s="9" t="s">
        <v>2</v>
      </c>
      <c r="C280" s="7">
        <v>24</v>
      </c>
      <c r="D280" s="1">
        <v>10</v>
      </c>
      <c r="E280" s="7">
        <v>30</v>
      </c>
      <c r="F280" s="1">
        <f t="shared" si="8"/>
        <v>4</v>
      </c>
      <c r="G280" s="84">
        <v>38</v>
      </c>
      <c r="H280" s="85">
        <f t="shared" si="7"/>
        <v>152</v>
      </c>
    </row>
    <row r="281" spans="1:8">
      <c r="A281" s="7" t="s">
        <v>51</v>
      </c>
      <c r="B281" s="9" t="s">
        <v>2</v>
      </c>
      <c r="C281" s="7">
        <v>4</v>
      </c>
      <c r="D281" s="1">
        <v>100</v>
      </c>
      <c r="E281" s="7">
        <v>70</v>
      </c>
      <c r="F281" s="1">
        <f t="shared" si="8"/>
        <v>34</v>
      </c>
      <c r="G281" s="84">
        <v>13.9</v>
      </c>
      <c r="H281" s="85">
        <f t="shared" si="7"/>
        <v>472.6</v>
      </c>
    </row>
    <row r="282" spans="1:8">
      <c r="A282" s="7" t="s">
        <v>837</v>
      </c>
      <c r="B282" s="9" t="s">
        <v>2</v>
      </c>
      <c r="C282" s="7">
        <v>0</v>
      </c>
      <c r="D282" s="1">
        <v>100</v>
      </c>
      <c r="E282" s="7">
        <v>50</v>
      </c>
      <c r="F282" s="1">
        <f t="shared" si="8"/>
        <v>50</v>
      </c>
      <c r="G282" s="84">
        <v>50</v>
      </c>
      <c r="H282" s="85">
        <f t="shared" si="7"/>
        <v>2500</v>
      </c>
    </row>
    <row r="283" spans="1:8">
      <c r="A283" s="7" t="s">
        <v>158</v>
      </c>
      <c r="B283" s="9" t="s">
        <v>2</v>
      </c>
      <c r="C283" s="7">
        <v>140</v>
      </c>
      <c r="D283" s="1">
        <v>100</v>
      </c>
      <c r="E283" s="7">
        <v>0</v>
      </c>
      <c r="F283" s="1">
        <f t="shared" si="8"/>
        <v>240</v>
      </c>
      <c r="G283" s="84">
        <v>16.190000000000001</v>
      </c>
      <c r="H283" s="85">
        <f t="shared" si="7"/>
        <v>3885.6000000000004</v>
      </c>
    </row>
    <row r="284" spans="1:8">
      <c r="A284" s="7" t="s">
        <v>646</v>
      </c>
      <c r="B284" s="9" t="s">
        <v>2</v>
      </c>
      <c r="C284" s="7">
        <v>150</v>
      </c>
      <c r="D284" s="1">
        <v>0</v>
      </c>
      <c r="E284" s="7">
        <v>35</v>
      </c>
      <c r="F284" s="1">
        <f t="shared" si="8"/>
        <v>115</v>
      </c>
      <c r="G284" s="84">
        <v>94.09</v>
      </c>
      <c r="H284" s="85">
        <f t="shared" si="7"/>
        <v>10820.35</v>
      </c>
    </row>
    <row r="285" spans="1:8">
      <c r="A285" s="7" t="s">
        <v>204</v>
      </c>
      <c r="B285" s="9" t="s">
        <v>819</v>
      </c>
      <c r="C285" s="7">
        <v>5</v>
      </c>
      <c r="D285" s="1">
        <v>150</v>
      </c>
      <c r="E285" s="7">
        <v>125</v>
      </c>
      <c r="F285" s="1">
        <f t="shared" si="8"/>
        <v>30</v>
      </c>
      <c r="G285" s="84">
        <v>52.12</v>
      </c>
      <c r="H285" s="85">
        <f t="shared" si="7"/>
        <v>1563.6</v>
      </c>
    </row>
    <row r="286" spans="1:8">
      <c r="A286" s="7" t="s">
        <v>818</v>
      </c>
      <c r="B286" s="9" t="s">
        <v>205</v>
      </c>
      <c r="C286" s="7">
        <v>60</v>
      </c>
      <c r="D286" s="1">
        <v>0</v>
      </c>
      <c r="E286" s="7">
        <v>0</v>
      </c>
      <c r="F286" s="1">
        <f t="shared" si="8"/>
        <v>60</v>
      </c>
      <c r="G286" s="84">
        <v>52.12</v>
      </c>
      <c r="H286" s="85">
        <f t="shared" si="7"/>
        <v>3127.2</v>
      </c>
    </row>
    <row r="287" spans="1:8">
      <c r="A287" s="7" t="s">
        <v>748</v>
      </c>
      <c r="B287" s="9" t="s">
        <v>749</v>
      </c>
      <c r="C287" s="7">
        <v>2</v>
      </c>
      <c r="D287" s="1">
        <v>10</v>
      </c>
      <c r="E287" s="7">
        <v>11</v>
      </c>
      <c r="F287" s="1">
        <f t="shared" si="8"/>
        <v>1</v>
      </c>
      <c r="G287" s="84">
        <v>546</v>
      </c>
      <c r="H287" s="85">
        <f t="shared" si="7"/>
        <v>546</v>
      </c>
    </row>
    <row r="288" spans="1:8">
      <c r="A288" s="7" t="s">
        <v>678</v>
      </c>
      <c r="B288" s="9" t="s">
        <v>2</v>
      </c>
      <c r="C288" s="7">
        <v>594</v>
      </c>
      <c r="D288" s="1">
        <v>50</v>
      </c>
      <c r="E288" s="7">
        <v>545</v>
      </c>
      <c r="F288" s="1">
        <f t="shared" si="8"/>
        <v>99</v>
      </c>
      <c r="G288" s="84">
        <v>25.14</v>
      </c>
      <c r="H288" s="85">
        <f t="shared" si="7"/>
        <v>2488.86</v>
      </c>
    </row>
    <row r="289" spans="1:8">
      <c r="A289" s="7" t="s">
        <v>133</v>
      </c>
      <c r="B289" s="9" t="s">
        <v>134</v>
      </c>
      <c r="C289" s="7">
        <v>99</v>
      </c>
      <c r="D289" s="1">
        <v>0</v>
      </c>
      <c r="E289" s="7">
        <v>41</v>
      </c>
      <c r="F289" s="1">
        <f t="shared" si="8"/>
        <v>58</v>
      </c>
      <c r="G289" s="84">
        <v>3.06</v>
      </c>
      <c r="H289" s="85">
        <f t="shared" si="7"/>
        <v>177.48</v>
      </c>
    </row>
    <row r="290" spans="1:8">
      <c r="A290" s="7" t="s">
        <v>213</v>
      </c>
      <c r="B290" s="9" t="s">
        <v>366</v>
      </c>
      <c r="C290" s="7">
        <v>9</v>
      </c>
      <c r="D290" s="1">
        <v>7</v>
      </c>
      <c r="E290" s="7">
        <v>13</v>
      </c>
      <c r="F290" s="1">
        <f t="shared" si="8"/>
        <v>3</v>
      </c>
      <c r="G290" s="84">
        <v>3751</v>
      </c>
      <c r="H290" s="85">
        <f t="shared" si="7"/>
        <v>11253</v>
      </c>
    </row>
    <row r="291" spans="1:8">
      <c r="A291" s="7" t="s">
        <v>261</v>
      </c>
      <c r="B291" s="9" t="s">
        <v>79</v>
      </c>
      <c r="C291" s="7">
        <v>200</v>
      </c>
      <c r="D291" s="1">
        <v>0</v>
      </c>
      <c r="E291" s="7">
        <v>123</v>
      </c>
      <c r="F291" s="1">
        <f t="shared" si="8"/>
        <v>77</v>
      </c>
      <c r="G291" s="84">
        <v>66</v>
      </c>
      <c r="H291" s="85">
        <f t="shared" si="7"/>
        <v>5082</v>
      </c>
    </row>
    <row r="292" spans="1:8">
      <c r="A292" s="7" t="s">
        <v>803</v>
      </c>
      <c r="B292" s="9" t="s">
        <v>79</v>
      </c>
      <c r="C292" s="7">
        <v>25</v>
      </c>
      <c r="D292" s="1">
        <v>0</v>
      </c>
      <c r="E292" s="7">
        <v>0</v>
      </c>
      <c r="F292" s="1">
        <f t="shared" si="8"/>
        <v>25</v>
      </c>
      <c r="G292" s="84">
        <v>39</v>
      </c>
      <c r="H292" s="85">
        <f t="shared" si="7"/>
        <v>975</v>
      </c>
    </row>
    <row r="293" spans="1:8">
      <c r="A293" s="7" t="s">
        <v>65</v>
      </c>
      <c r="B293" s="9" t="s">
        <v>79</v>
      </c>
      <c r="C293" s="7">
        <v>1060</v>
      </c>
      <c r="D293" s="1">
        <v>1303</v>
      </c>
      <c r="E293" s="7">
        <v>129</v>
      </c>
      <c r="F293" s="1">
        <f t="shared" si="8"/>
        <v>2234</v>
      </c>
      <c r="G293" s="84">
        <v>39.049999999999997</v>
      </c>
      <c r="H293" s="85">
        <f t="shared" si="7"/>
        <v>87237.7</v>
      </c>
    </row>
    <row r="294" spans="1:8">
      <c r="A294" s="7" t="s">
        <v>66</v>
      </c>
      <c r="B294" s="9" t="s">
        <v>79</v>
      </c>
      <c r="C294" s="7">
        <v>1420</v>
      </c>
      <c r="D294" s="1">
        <v>0</v>
      </c>
      <c r="E294" s="7">
        <v>1055</v>
      </c>
      <c r="F294" s="1">
        <f t="shared" si="8"/>
        <v>365</v>
      </c>
      <c r="G294" s="84">
        <v>35.75</v>
      </c>
      <c r="H294" s="85">
        <f t="shared" si="7"/>
        <v>13048.75</v>
      </c>
    </row>
    <row r="295" spans="1:8">
      <c r="A295" s="7" t="s">
        <v>833</v>
      </c>
      <c r="B295" s="9" t="s">
        <v>827</v>
      </c>
      <c r="C295" s="7">
        <v>0</v>
      </c>
      <c r="D295" s="1">
        <v>12</v>
      </c>
      <c r="E295" s="7">
        <v>12</v>
      </c>
      <c r="F295" s="1">
        <f t="shared" si="8"/>
        <v>0</v>
      </c>
      <c r="G295" s="84">
        <v>35.75</v>
      </c>
      <c r="H295" s="85">
        <f t="shared" si="7"/>
        <v>0</v>
      </c>
    </row>
    <row r="296" spans="1:8">
      <c r="A296" s="7" t="s">
        <v>67</v>
      </c>
      <c r="B296" s="9" t="s">
        <v>79</v>
      </c>
      <c r="C296" s="7">
        <v>5</v>
      </c>
      <c r="D296" s="1">
        <v>204</v>
      </c>
      <c r="E296" s="7">
        <v>180</v>
      </c>
      <c r="F296" s="1">
        <f t="shared" si="8"/>
        <v>29</v>
      </c>
      <c r="G296" s="84">
        <v>34.159999999999997</v>
      </c>
      <c r="H296" s="85">
        <f t="shared" ref="H296:H345" si="9">+F296*G296</f>
        <v>990.63999999999987</v>
      </c>
    </row>
    <row r="297" spans="1:8">
      <c r="A297" s="7" t="s">
        <v>507</v>
      </c>
      <c r="B297" s="9" t="s">
        <v>79</v>
      </c>
      <c r="C297" s="7">
        <v>580</v>
      </c>
      <c r="D297" s="1">
        <v>0</v>
      </c>
      <c r="E297" s="7">
        <v>0</v>
      </c>
      <c r="F297" s="1">
        <f t="shared" si="8"/>
        <v>580</v>
      </c>
      <c r="G297" s="84">
        <v>30.68</v>
      </c>
      <c r="H297" s="85">
        <f t="shared" si="9"/>
        <v>17794.400000000001</v>
      </c>
    </row>
    <row r="298" spans="1:8">
      <c r="A298" s="7" t="s">
        <v>68</v>
      </c>
      <c r="B298" s="9" t="s">
        <v>203</v>
      </c>
      <c r="C298" s="7">
        <v>100</v>
      </c>
      <c r="D298" s="1">
        <v>450</v>
      </c>
      <c r="E298" s="7">
        <v>234</v>
      </c>
      <c r="F298" s="1">
        <f t="shared" si="8"/>
        <v>316</v>
      </c>
      <c r="G298" s="84">
        <v>66</v>
      </c>
      <c r="H298" s="85">
        <f t="shared" si="9"/>
        <v>20856</v>
      </c>
    </row>
    <row r="299" spans="1:8">
      <c r="A299" s="7" t="s">
        <v>263</v>
      </c>
      <c r="B299" s="9" t="s">
        <v>264</v>
      </c>
      <c r="C299" s="7">
        <v>27</v>
      </c>
      <c r="D299" s="1">
        <v>0</v>
      </c>
      <c r="E299" s="7">
        <v>0</v>
      </c>
      <c r="F299" s="1">
        <f t="shared" si="8"/>
        <v>27</v>
      </c>
      <c r="G299" s="84">
        <v>71.5</v>
      </c>
      <c r="H299" s="85">
        <f t="shared" si="9"/>
        <v>1930.5</v>
      </c>
    </row>
    <row r="300" spans="1:8">
      <c r="A300" s="7" t="s">
        <v>679</v>
      </c>
      <c r="B300" s="9" t="s">
        <v>79</v>
      </c>
      <c r="C300" s="7">
        <v>420</v>
      </c>
      <c r="D300" s="1">
        <v>1319</v>
      </c>
      <c r="E300" s="7">
        <v>698</v>
      </c>
      <c r="F300" s="1">
        <f t="shared" si="8"/>
        <v>1041</v>
      </c>
      <c r="G300" s="84">
        <v>41.25</v>
      </c>
      <c r="H300" s="85">
        <f t="shared" si="9"/>
        <v>42941.25</v>
      </c>
    </row>
    <row r="301" spans="1:8">
      <c r="A301" s="7" t="s">
        <v>779</v>
      </c>
      <c r="B301" s="9" t="s">
        <v>425</v>
      </c>
      <c r="C301" s="7">
        <v>80</v>
      </c>
      <c r="D301" s="1">
        <v>0</v>
      </c>
      <c r="E301" s="7">
        <v>79</v>
      </c>
      <c r="F301" s="1">
        <f t="shared" si="8"/>
        <v>1</v>
      </c>
      <c r="G301" s="84">
        <v>20.53</v>
      </c>
      <c r="H301" s="85">
        <f t="shared" si="9"/>
        <v>20.53</v>
      </c>
    </row>
    <row r="302" spans="1:8">
      <c r="A302" s="7" t="s">
        <v>136</v>
      </c>
      <c r="B302" s="9" t="s">
        <v>2</v>
      </c>
      <c r="C302" s="7">
        <v>190</v>
      </c>
      <c r="D302" s="1">
        <v>50</v>
      </c>
      <c r="E302" s="7">
        <v>94</v>
      </c>
      <c r="F302" s="1">
        <f t="shared" si="8"/>
        <v>146</v>
      </c>
      <c r="G302" s="84">
        <v>22.7</v>
      </c>
      <c r="H302" s="85">
        <f t="shared" si="9"/>
        <v>3314.2</v>
      </c>
    </row>
    <row r="303" spans="1:8">
      <c r="A303" s="7" t="s">
        <v>137</v>
      </c>
      <c r="B303" s="9" t="s">
        <v>2</v>
      </c>
      <c r="C303" s="7">
        <v>49</v>
      </c>
      <c r="D303" s="1">
        <v>300</v>
      </c>
      <c r="E303" s="7">
        <v>220</v>
      </c>
      <c r="F303" s="1">
        <f t="shared" si="8"/>
        <v>129</v>
      </c>
      <c r="G303" s="84">
        <v>25.65</v>
      </c>
      <c r="H303" s="85">
        <f t="shared" si="9"/>
        <v>3308.85</v>
      </c>
    </row>
    <row r="304" spans="1:8">
      <c r="A304" s="7" t="s">
        <v>128</v>
      </c>
      <c r="B304" s="9" t="s">
        <v>2</v>
      </c>
      <c r="C304" s="7">
        <v>0</v>
      </c>
      <c r="D304" s="1">
        <v>200</v>
      </c>
      <c r="E304" s="7">
        <v>150</v>
      </c>
      <c r="F304" s="1">
        <f t="shared" si="8"/>
        <v>50</v>
      </c>
      <c r="G304" s="84">
        <v>90</v>
      </c>
      <c r="H304" s="85">
        <f t="shared" si="9"/>
        <v>4500</v>
      </c>
    </row>
    <row r="305" spans="1:8">
      <c r="A305" s="7" t="s">
        <v>112</v>
      </c>
      <c r="B305" s="9" t="s">
        <v>2</v>
      </c>
      <c r="C305" s="7">
        <v>0</v>
      </c>
      <c r="D305" s="1">
        <v>200</v>
      </c>
      <c r="E305" s="7">
        <v>179</v>
      </c>
      <c r="F305" s="1">
        <f t="shared" si="8"/>
        <v>21</v>
      </c>
      <c r="G305" s="84">
        <v>21.55</v>
      </c>
      <c r="H305" s="85">
        <f t="shared" si="9"/>
        <v>452.55</v>
      </c>
    </row>
    <row r="306" spans="1:8">
      <c r="A306" s="7" t="s">
        <v>850</v>
      </c>
      <c r="B306" s="9" t="s">
        <v>2</v>
      </c>
      <c r="C306" s="7">
        <v>0</v>
      </c>
      <c r="D306" s="1">
        <v>20</v>
      </c>
      <c r="E306" s="7">
        <v>0</v>
      </c>
      <c r="F306" s="1">
        <f t="shared" si="8"/>
        <v>20</v>
      </c>
      <c r="G306" s="84">
        <v>95</v>
      </c>
      <c r="H306" s="85">
        <f t="shared" si="9"/>
        <v>1900</v>
      </c>
    </row>
    <row r="307" spans="1:8">
      <c r="A307" s="2" t="s">
        <v>494</v>
      </c>
      <c r="B307" s="9" t="s">
        <v>2</v>
      </c>
      <c r="C307" s="7">
        <v>0</v>
      </c>
      <c r="D307" s="1">
        <v>10</v>
      </c>
      <c r="E307" s="7">
        <v>0</v>
      </c>
      <c r="F307" s="1">
        <f t="shared" si="8"/>
        <v>10</v>
      </c>
      <c r="G307" s="84">
        <v>17.45</v>
      </c>
      <c r="H307" s="85">
        <f t="shared" si="9"/>
        <v>174.5</v>
      </c>
    </row>
    <row r="308" spans="1:8">
      <c r="A308" s="7" t="s">
        <v>382</v>
      </c>
      <c r="B308" s="9" t="s">
        <v>2</v>
      </c>
      <c r="C308" s="7">
        <v>0</v>
      </c>
      <c r="D308" s="1">
        <v>50</v>
      </c>
      <c r="E308" s="7">
        <v>32</v>
      </c>
      <c r="F308" s="1">
        <f t="shared" si="8"/>
        <v>18</v>
      </c>
      <c r="G308" s="84">
        <v>390.5</v>
      </c>
      <c r="H308" s="85">
        <f t="shared" si="9"/>
        <v>7029</v>
      </c>
    </row>
    <row r="309" spans="1:8">
      <c r="A309" s="7" t="s">
        <v>801</v>
      </c>
      <c r="B309" s="9" t="s">
        <v>2</v>
      </c>
      <c r="C309" s="7">
        <v>0</v>
      </c>
      <c r="D309" s="1">
        <v>5</v>
      </c>
      <c r="E309" s="7">
        <v>0</v>
      </c>
      <c r="F309" s="1">
        <f t="shared" si="8"/>
        <v>5</v>
      </c>
      <c r="G309" s="84">
        <v>324</v>
      </c>
      <c r="H309" s="85">
        <f t="shared" si="9"/>
        <v>1620</v>
      </c>
    </row>
    <row r="310" spans="1:8">
      <c r="A310" s="7" t="s">
        <v>192</v>
      </c>
      <c r="B310" s="9" t="s">
        <v>2</v>
      </c>
      <c r="C310" s="7">
        <v>0</v>
      </c>
      <c r="D310" s="1">
        <v>0</v>
      </c>
      <c r="E310" s="7">
        <v>0</v>
      </c>
      <c r="F310" s="1">
        <f t="shared" si="8"/>
        <v>0</v>
      </c>
      <c r="G310" s="84">
        <v>228.5</v>
      </c>
      <c r="H310" s="85">
        <f t="shared" si="9"/>
        <v>0</v>
      </c>
    </row>
    <row r="311" spans="1:8">
      <c r="A311" s="7" t="s">
        <v>654</v>
      </c>
      <c r="B311" s="9" t="s">
        <v>2</v>
      </c>
      <c r="C311" s="7">
        <v>0</v>
      </c>
      <c r="D311" s="1">
        <v>0</v>
      </c>
      <c r="E311" s="7">
        <v>0</v>
      </c>
      <c r="F311" s="1">
        <f t="shared" si="8"/>
        <v>0</v>
      </c>
      <c r="G311" s="84">
        <v>415.36</v>
      </c>
      <c r="H311" s="85">
        <f t="shared" si="9"/>
        <v>0</v>
      </c>
    </row>
    <row r="312" spans="1:8">
      <c r="A312" s="7" t="s">
        <v>99</v>
      </c>
      <c r="B312" s="9" t="s">
        <v>88</v>
      </c>
      <c r="C312" s="7">
        <v>1</v>
      </c>
      <c r="D312" s="1">
        <v>55</v>
      </c>
      <c r="E312" s="7">
        <v>52</v>
      </c>
      <c r="F312" s="1">
        <f t="shared" si="8"/>
        <v>4</v>
      </c>
      <c r="G312" s="84">
        <v>220</v>
      </c>
      <c r="H312" s="85">
        <f t="shared" si="9"/>
        <v>880</v>
      </c>
    </row>
    <row r="313" spans="1:8">
      <c r="A313" s="7" t="s">
        <v>55</v>
      </c>
      <c r="B313" s="9" t="s">
        <v>2</v>
      </c>
      <c r="C313" s="7">
        <v>375</v>
      </c>
      <c r="D313" s="1">
        <v>300</v>
      </c>
      <c r="E313" s="7">
        <v>479</v>
      </c>
      <c r="F313" s="1">
        <f t="shared" si="8"/>
        <v>196</v>
      </c>
      <c r="G313" s="84">
        <v>21.81</v>
      </c>
      <c r="H313" s="85">
        <f t="shared" si="9"/>
        <v>4274.7599999999993</v>
      </c>
    </row>
    <row r="314" spans="1:8">
      <c r="A314" s="7" t="s">
        <v>807</v>
      </c>
      <c r="B314" s="9" t="s">
        <v>2</v>
      </c>
      <c r="C314" s="7">
        <v>711</v>
      </c>
      <c r="D314" s="1">
        <v>0</v>
      </c>
      <c r="E314" s="7">
        <v>670</v>
      </c>
      <c r="F314" s="1">
        <f t="shared" si="8"/>
        <v>41</v>
      </c>
      <c r="G314" s="84">
        <v>94.85</v>
      </c>
      <c r="H314" s="85">
        <f t="shared" si="9"/>
        <v>3888.85</v>
      </c>
    </row>
    <row r="315" spans="1:8">
      <c r="A315" s="7" t="s">
        <v>571</v>
      </c>
      <c r="B315" s="9" t="s">
        <v>2</v>
      </c>
      <c r="C315" s="7">
        <v>91</v>
      </c>
      <c r="D315" s="1">
        <v>200</v>
      </c>
      <c r="E315" s="7">
        <v>4</v>
      </c>
      <c r="F315" s="1">
        <f t="shared" si="8"/>
        <v>287</v>
      </c>
      <c r="G315" s="84">
        <v>5.0599999999999996</v>
      </c>
      <c r="H315" s="85">
        <f t="shared" si="9"/>
        <v>1452.2199999999998</v>
      </c>
    </row>
    <row r="316" spans="1:8">
      <c r="A316" s="7" t="s">
        <v>821</v>
      </c>
      <c r="B316" s="9" t="s">
        <v>195</v>
      </c>
      <c r="C316" s="7">
        <v>0</v>
      </c>
      <c r="D316" s="1">
        <v>10</v>
      </c>
      <c r="E316" s="7">
        <v>6</v>
      </c>
      <c r="F316" s="1">
        <f t="shared" si="8"/>
        <v>4</v>
      </c>
      <c r="G316" s="84">
        <v>3500</v>
      </c>
      <c r="H316" s="85">
        <f t="shared" si="9"/>
        <v>14000</v>
      </c>
    </row>
    <row r="317" spans="1:8">
      <c r="A317" s="7" t="s">
        <v>784</v>
      </c>
      <c r="B317" s="9" t="s">
        <v>2</v>
      </c>
      <c r="C317" s="7">
        <v>10</v>
      </c>
      <c r="D317" s="1">
        <v>50</v>
      </c>
      <c r="E317" s="7">
        <v>60</v>
      </c>
      <c r="F317" s="1">
        <f t="shared" si="8"/>
        <v>0</v>
      </c>
      <c r="G317" s="84">
        <v>65</v>
      </c>
      <c r="H317" s="85">
        <f t="shared" si="9"/>
        <v>0</v>
      </c>
    </row>
    <row r="318" spans="1:8">
      <c r="A318" s="7" t="s">
        <v>455</v>
      </c>
      <c r="B318" s="9" t="s">
        <v>2</v>
      </c>
      <c r="C318" s="7">
        <v>4</v>
      </c>
      <c r="D318" s="1">
        <v>0</v>
      </c>
      <c r="E318" s="7">
        <v>0</v>
      </c>
      <c r="F318" s="1">
        <f t="shared" si="8"/>
        <v>4</v>
      </c>
      <c r="G318" s="84">
        <v>1312</v>
      </c>
      <c r="H318" s="85">
        <f t="shared" si="9"/>
        <v>5248</v>
      </c>
    </row>
    <row r="319" spans="1:8">
      <c r="A319" s="7" t="s">
        <v>806</v>
      </c>
      <c r="B319" s="9" t="s">
        <v>2</v>
      </c>
      <c r="C319" s="7">
        <v>3</v>
      </c>
      <c r="D319" s="1">
        <v>0</v>
      </c>
      <c r="E319" s="7">
        <v>0</v>
      </c>
      <c r="F319" s="1">
        <f t="shared" ref="F319:F344" si="10">C319+D319-E319</f>
        <v>3</v>
      </c>
      <c r="G319" s="84">
        <v>1312</v>
      </c>
      <c r="H319" s="85">
        <f t="shared" si="9"/>
        <v>3936</v>
      </c>
    </row>
    <row r="320" spans="1:8">
      <c r="A320" s="7" t="s">
        <v>471</v>
      </c>
      <c r="B320" s="9" t="s">
        <v>2</v>
      </c>
      <c r="C320" s="7">
        <v>0</v>
      </c>
      <c r="D320" s="1">
        <v>0</v>
      </c>
      <c r="E320" s="7">
        <v>0</v>
      </c>
      <c r="F320" s="1">
        <f t="shared" si="10"/>
        <v>0</v>
      </c>
      <c r="G320" s="84">
        <v>1312</v>
      </c>
      <c r="H320" s="85">
        <f t="shared" si="9"/>
        <v>0</v>
      </c>
    </row>
    <row r="321" spans="1:8">
      <c r="A321" s="7" t="s">
        <v>470</v>
      </c>
      <c r="B321" s="9" t="s">
        <v>2</v>
      </c>
      <c r="C321" s="7">
        <v>6</v>
      </c>
      <c r="D321" s="1">
        <v>0</v>
      </c>
      <c r="E321" s="7">
        <v>0</v>
      </c>
      <c r="F321" s="1">
        <f t="shared" si="10"/>
        <v>6</v>
      </c>
      <c r="G321" s="84">
        <v>65</v>
      </c>
      <c r="H321" s="85">
        <f t="shared" si="9"/>
        <v>390</v>
      </c>
    </row>
    <row r="322" spans="1:8">
      <c r="A322" s="7" t="s">
        <v>744</v>
      </c>
      <c r="B322" s="9" t="s">
        <v>2</v>
      </c>
      <c r="C322" s="7">
        <v>33</v>
      </c>
      <c r="D322" s="1">
        <v>10</v>
      </c>
      <c r="E322" s="7">
        <v>41</v>
      </c>
      <c r="F322" s="1">
        <f t="shared" si="10"/>
        <v>2</v>
      </c>
      <c r="G322" s="84">
        <v>65</v>
      </c>
      <c r="H322" s="85">
        <f t="shared" si="9"/>
        <v>130</v>
      </c>
    </row>
    <row r="323" spans="1:8">
      <c r="A323" s="7" t="s">
        <v>705</v>
      </c>
      <c r="B323" s="9" t="s">
        <v>2</v>
      </c>
      <c r="C323" s="7">
        <v>2</v>
      </c>
      <c r="D323" s="1">
        <v>0</v>
      </c>
      <c r="E323" s="7">
        <v>0</v>
      </c>
      <c r="F323" s="1">
        <f t="shared" si="10"/>
        <v>2</v>
      </c>
      <c r="G323" s="84">
        <v>65</v>
      </c>
      <c r="H323" s="85">
        <f t="shared" si="9"/>
        <v>130</v>
      </c>
    </row>
    <row r="324" spans="1:8">
      <c r="A324" s="7" t="s">
        <v>706</v>
      </c>
      <c r="B324" s="9" t="s">
        <v>2</v>
      </c>
      <c r="C324" s="7">
        <v>1</v>
      </c>
      <c r="D324" s="1">
        <v>0</v>
      </c>
      <c r="E324" s="7">
        <v>0</v>
      </c>
      <c r="F324" s="1">
        <f t="shared" si="10"/>
        <v>1</v>
      </c>
      <c r="G324" s="84">
        <v>65</v>
      </c>
      <c r="H324" s="85">
        <f t="shared" si="9"/>
        <v>65</v>
      </c>
    </row>
    <row r="325" spans="1:8">
      <c r="A325" s="7" t="s">
        <v>802</v>
      </c>
      <c r="B325" s="9" t="s">
        <v>2</v>
      </c>
      <c r="C325" s="7">
        <v>28</v>
      </c>
      <c r="D325" s="1">
        <v>0</v>
      </c>
      <c r="E325" s="7">
        <v>8</v>
      </c>
      <c r="F325" s="1">
        <f t="shared" si="10"/>
        <v>20</v>
      </c>
      <c r="G325" s="84">
        <v>66</v>
      </c>
      <c r="H325" s="85">
        <f t="shared" si="9"/>
        <v>1320</v>
      </c>
    </row>
    <row r="326" spans="1:8">
      <c r="A326" s="7" t="s">
        <v>796</v>
      </c>
      <c r="B326" s="9" t="s">
        <v>2</v>
      </c>
      <c r="C326" s="7">
        <v>35</v>
      </c>
      <c r="D326" s="1">
        <v>5</v>
      </c>
      <c r="E326" s="7">
        <v>38</v>
      </c>
      <c r="F326" s="1">
        <f t="shared" si="10"/>
        <v>2</v>
      </c>
      <c r="G326" s="84">
        <v>25.18</v>
      </c>
      <c r="H326" s="85">
        <f t="shared" si="9"/>
        <v>50.36</v>
      </c>
    </row>
    <row r="327" spans="1:8">
      <c r="A327" s="7" t="s">
        <v>704</v>
      </c>
      <c r="B327" s="9" t="s">
        <v>2</v>
      </c>
      <c r="C327" s="7">
        <v>1</v>
      </c>
      <c r="D327" s="1">
        <v>0</v>
      </c>
      <c r="E327" s="7">
        <v>0</v>
      </c>
      <c r="F327" s="1">
        <f t="shared" si="10"/>
        <v>1</v>
      </c>
      <c r="G327" s="84">
        <v>29.34</v>
      </c>
      <c r="H327" s="85">
        <f t="shared" si="9"/>
        <v>29.34</v>
      </c>
    </row>
    <row r="328" spans="1:8">
      <c r="A328" s="7" t="s">
        <v>707</v>
      </c>
      <c r="B328" s="9" t="s">
        <v>2</v>
      </c>
      <c r="C328" s="7">
        <v>7</v>
      </c>
      <c r="D328" s="1">
        <v>50</v>
      </c>
      <c r="E328" s="7">
        <v>41</v>
      </c>
      <c r="F328" s="1">
        <f t="shared" si="10"/>
        <v>16</v>
      </c>
      <c r="G328" s="84">
        <v>65</v>
      </c>
      <c r="H328" s="85">
        <f t="shared" si="9"/>
        <v>1040</v>
      </c>
    </row>
    <row r="329" spans="1:8">
      <c r="A329" s="7" t="s">
        <v>708</v>
      </c>
      <c r="B329" s="9" t="s">
        <v>2</v>
      </c>
      <c r="C329" s="7">
        <v>0</v>
      </c>
      <c r="D329" s="1">
        <v>10</v>
      </c>
      <c r="E329" s="7">
        <v>10</v>
      </c>
      <c r="F329" s="1">
        <f t="shared" si="10"/>
        <v>0</v>
      </c>
      <c r="G329" s="84">
        <v>24.93</v>
      </c>
      <c r="H329" s="85">
        <f t="shared" si="9"/>
        <v>0</v>
      </c>
    </row>
    <row r="330" spans="1:8">
      <c r="A330" s="7" t="s">
        <v>735</v>
      </c>
      <c r="B330" s="9" t="s">
        <v>2</v>
      </c>
      <c r="C330" s="7">
        <v>2</v>
      </c>
      <c r="D330" s="1">
        <v>30</v>
      </c>
      <c r="E330" s="7">
        <v>29</v>
      </c>
      <c r="F330" s="1">
        <f t="shared" si="10"/>
        <v>3</v>
      </c>
      <c r="G330" s="84">
        <v>24.93</v>
      </c>
      <c r="H330" s="85">
        <f t="shared" si="9"/>
        <v>74.789999999999992</v>
      </c>
    </row>
    <row r="331" spans="1:8">
      <c r="A331" s="7" t="s">
        <v>736</v>
      </c>
      <c r="B331" s="9" t="s">
        <v>2</v>
      </c>
      <c r="C331" s="7">
        <v>47</v>
      </c>
      <c r="D331" s="1">
        <v>0</v>
      </c>
      <c r="E331" s="7">
        <v>37</v>
      </c>
      <c r="F331" s="1">
        <f t="shared" si="10"/>
        <v>10</v>
      </c>
      <c r="G331" s="84">
        <v>24.93</v>
      </c>
      <c r="H331" s="85">
        <f t="shared" si="9"/>
        <v>249.3</v>
      </c>
    </row>
    <row r="332" spans="1:8">
      <c r="A332" s="7" t="s">
        <v>714</v>
      </c>
      <c r="B332" s="9" t="s">
        <v>2</v>
      </c>
      <c r="C332" s="7">
        <v>0</v>
      </c>
      <c r="D332" s="1">
        <v>0</v>
      </c>
      <c r="E332" s="7">
        <v>0</v>
      </c>
      <c r="F332" s="1">
        <f t="shared" si="10"/>
        <v>0</v>
      </c>
      <c r="G332" s="84">
        <v>65</v>
      </c>
      <c r="H332" s="85">
        <f t="shared" si="9"/>
        <v>0</v>
      </c>
    </row>
    <row r="333" spans="1:8">
      <c r="A333" s="7" t="s">
        <v>795</v>
      </c>
      <c r="B333" s="9" t="s">
        <v>2</v>
      </c>
      <c r="C333" s="7">
        <v>13</v>
      </c>
      <c r="D333" s="1">
        <v>0</v>
      </c>
      <c r="E333" s="7">
        <v>10</v>
      </c>
      <c r="F333" s="1">
        <f t="shared" si="10"/>
        <v>3</v>
      </c>
      <c r="G333" s="84">
        <v>27.03</v>
      </c>
      <c r="H333" s="85">
        <f t="shared" si="9"/>
        <v>81.09</v>
      </c>
    </row>
    <row r="334" spans="1:8">
      <c r="A334" s="7" t="s">
        <v>709</v>
      </c>
      <c r="B334" s="9" t="s">
        <v>2</v>
      </c>
      <c r="C334" s="7">
        <v>8</v>
      </c>
      <c r="D334" s="1">
        <v>15</v>
      </c>
      <c r="E334" s="7">
        <v>19</v>
      </c>
      <c r="F334" s="1">
        <f t="shared" si="10"/>
        <v>4</v>
      </c>
      <c r="G334" s="84">
        <v>65</v>
      </c>
      <c r="H334" s="85">
        <f t="shared" si="9"/>
        <v>260</v>
      </c>
    </row>
    <row r="335" spans="1:8">
      <c r="A335" s="7" t="s">
        <v>710</v>
      </c>
      <c r="B335" s="9" t="s">
        <v>2</v>
      </c>
      <c r="C335" s="7">
        <v>9</v>
      </c>
      <c r="D335" s="1">
        <v>60</v>
      </c>
      <c r="E335" s="7">
        <v>66</v>
      </c>
      <c r="F335" s="1">
        <f t="shared" si="10"/>
        <v>3</v>
      </c>
      <c r="G335" s="84">
        <v>43.42</v>
      </c>
      <c r="H335" s="85">
        <f t="shared" si="9"/>
        <v>130.26</v>
      </c>
    </row>
    <row r="336" spans="1:8">
      <c r="A336" s="7" t="s">
        <v>711</v>
      </c>
      <c r="B336" s="9" t="s">
        <v>2</v>
      </c>
      <c r="C336" s="7">
        <v>47</v>
      </c>
      <c r="D336" s="1">
        <v>0</v>
      </c>
      <c r="E336" s="7">
        <v>35</v>
      </c>
      <c r="F336" s="1">
        <f t="shared" si="10"/>
        <v>12</v>
      </c>
      <c r="G336" s="84">
        <v>23.97</v>
      </c>
      <c r="H336" s="85">
        <f t="shared" si="9"/>
        <v>287.64</v>
      </c>
    </row>
    <row r="337" spans="1:8">
      <c r="A337" s="7" t="s">
        <v>712</v>
      </c>
      <c r="B337" s="9" t="s">
        <v>2</v>
      </c>
      <c r="C337" s="7">
        <v>0</v>
      </c>
      <c r="D337" s="1">
        <v>0</v>
      </c>
      <c r="E337" s="7">
        <v>0</v>
      </c>
      <c r="F337" s="1">
        <f t="shared" si="10"/>
        <v>0</v>
      </c>
      <c r="G337" s="84">
        <v>43.42</v>
      </c>
      <c r="H337" s="85">
        <f t="shared" si="9"/>
        <v>0</v>
      </c>
    </row>
    <row r="338" spans="1:8">
      <c r="A338" s="7" t="s">
        <v>713</v>
      </c>
      <c r="B338" s="9" t="s">
        <v>2</v>
      </c>
      <c r="C338" s="7">
        <v>12</v>
      </c>
      <c r="D338" s="1">
        <v>0</v>
      </c>
      <c r="E338" s="7">
        <v>10</v>
      </c>
      <c r="F338" s="1">
        <f t="shared" si="10"/>
        <v>2</v>
      </c>
      <c r="G338" s="84">
        <v>43.42</v>
      </c>
      <c r="H338" s="85">
        <f t="shared" si="9"/>
        <v>86.84</v>
      </c>
    </row>
    <row r="339" spans="1:8">
      <c r="A339" s="7" t="s">
        <v>847</v>
      </c>
      <c r="B339" s="9" t="s">
        <v>2</v>
      </c>
      <c r="C339" s="7">
        <v>0</v>
      </c>
      <c r="D339" s="1">
        <v>10</v>
      </c>
      <c r="E339" s="7">
        <v>10</v>
      </c>
      <c r="F339" s="1">
        <f t="shared" si="10"/>
        <v>0</v>
      </c>
      <c r="G339" s="84">
        <v>43.42</v>
      </c>
      <c r="H339" s="85">
        <f t="shared" si="9"/>
        <v>0</v>
      </c>
    </row>
    <row r="340" spans="1:8">
      <c r="A340" s="7" t="s">
        <v>538</v>
      </c>
      <c r="B340" s="9" t="s">
        <v>178</v>
      </c>
      <c r="C340" s="7">
        <v>55</v>
      </c>
      <c r="D340" s="1">
        <v>0</v>
      </c>
      <c r="E340" s="7">
        <v>4</v>
      </c>
      <c r="F340" s="1">
        <f t="shared" si="10"/>
        <v>51</v>
      </c>
      <c r="G340" s="84">
        <v>121</v>
      </c>
      <c r="H340" s="85">
        <f t="shared" si="9"/>
        <v>6171</v>
      </c>
    </row>
    <row r="341" spans="1:8">
      <c r="A341" s="8" t="s">
        <v>251</v>
      </c>
      <c r="B341" s="75" t="s">
        <v>2</v>
      </c>
      <c r="C341" s="7">
        <v>50</v>
      </c>
      <c r="D341" s="1">
        <v>350</v>
      </c>
      <c r="E341" s="7">
        <v>370</v>
      </c>
      <c r="F341" s="1">
        <f t="shared" si="10"/>
        <v>30</v>
      </c>
      <c r="G341" s="84">
        <v>27.31</v>
      </c>
      <c r="H341" s="85">
        <f t="shared" si="9"/>
        <v>819.3</v>
      </c>
    </row>
    <row r="342" spans="1:8">
      <c r="A342" s="8" t="s">
        <v>855</v>
      </c>
      <c r="B342" s="75" t="s">
        <v>2</v>
      </c>
      <c r="C342" s="7">
        <v>0</v>
      </c>
      <c r="D342" s="1">
        <v>50</v>
      </c>
      <c r="E342" s="7">
        <v>0</v>
      </c>
      <c r="F342" s="1">
        <f t="shared" si="10"/>
        <v>50</v>
      </c>
      <c r="G342" s="84">
        <v>130</v>
      </c>
      <c r="H342" s="85">
        <f t="shared" si="9"/>
        <v>6500</v>
      </c>
    </row>
    <row r="343" spans="1:8">
      <c r="A343" s="8" t="s">
        <v>554</v>
      </c>
      <c r="B343" s="20" t="s">
        <v>2</v>
      </c>
      <c r="C343" s="7">
        <v>197</v>
      </c>
      <c r="D343" s="1">
        <v>100</v>
      </c>
      <c r="E343" s="7">
        <v>100</v>
      </c>
      <c r="F343" s="1">
        <f t="shared" si="10"/>
        <v>197</v>
      </c>
      <c r="G343" s="84">
        <v>10.35</v>
      </c>
      <c r="H343" s="85">
        <f t="shared" si="9"/>
        <v>2038.9499999999998</v>
      </c>
    </row>
    <row r="344" spans="1:8">
      <c r="A344" s="7" t="s">
        <v>118</v>
      </c>
      <c r="B344" s="20" t="s">
        <v>89</v>
      </c>
      <c r="C344" s="7">
        <v>1</v>
      </c>
      <c r="D344" s="1">
        <v>7</v>
      </c>
      <c r="E344" s="7">
        <v>0</v>
      </c>
      <c r="F344" s="1">
        <f t="shared" si="10"/>
        <v>8</v>
      </c>
      <c r="G344" s="84">
        <v>800</v>
      </c>
      <c r="H344" s="85">
        <f t="shared" si="9"/>
        <v>6400</v>
      </c>
    </row>
    <row r="345" spans="1:8">
      <c r="A345" s="7" t="s">
        <v>169</v>
      </c>
      <c r="B345" s="9" t="s">
        <v>2</v>
      </c>
      <c r="C345" s="7">
        <v>850</v>
      </c>
      <c r="D345" s="1">
        <v>4000</v>
      </c>
      <c r="E345" s="7">
        <v>900</v>
      </c>
      <c r="F345" s="1">
        <f>C345+D345-E345</f>
        <v>3950</v>
      </c>
      <c r="G345" s="84">
        <v>1.1299999999999999</v>
      </c>
      <c r="H345" s="85">
        <f t="shared" si="9"/>
        <v>4463.5</v>
      </c>
    </row>
    <row r="346" spans="1:8">
      <c r="A346" s="21"/>
      <c r="B346" s="83"/>
      <c r="C346" s="89"/>
      <c r="D346" s="89"/>
      <c r="E346" s="89"/>
      <c r="F346" s="89"/>
      <c r="G346" s="1" t="s">
        <v>791</v>
      </c>
      <c r="H346" s="84">
        <f>SUM(H15:H345)</f>
        <v>3249195.8559999987</v>
      </c>
    </row>
    <row r="347" spans="1:8">
      <c r="A347" s="21"/>
      <c r="B347" s="83"/>
      <c r="C347" s="89"/>
      <c r="D347" s="89"/>
      <c r="E347" s="89" t="s">
        <v>232</v>
      </c>
      <c r="F347" s="89"/>
      <c r="G347" s="89"/>
      <c r="H347" s="89"/>
    </row>
    <row r="348" spans="1:8">
      <c r="A348" s="90"/>
      <c r="B348" s="90"/>
      <c r="C348" s="90"/>
      <c r="D348" s="90"/>
      <c r="E348" s="90"/>
      <c r="F348" s="90"/>
      <c r="G348" s="90"/>
      <c r="H348" s="90"/>
    </row>
    <row r="349" spans="1:8">
      <c r="A349" s="95" t="s">
        <v>243</v>
      </c>
      <c r="B349" s="95"/>
      <c r="C349" s="95"/>
      <c r="D349" s="95"/>
      <c r="E349" s="95"/>
      <c r="F349" s="95"/>
      <c r="G349" s="95"/>
      <c r="H349" s="95"/>
    </row>
    <row r="350" spans="1:8">
      <c r="A350" s="95"/>
      <c r="B350" s="95"/>
      <c r="C350" s="95"/>
      <c r="D350" s="95"/>
      <c r="E350" s="95"/>
      <c r="F350" s="95"/>
      <c r="G350" s="95"/>
      <c r="H350" s="95"/>
    </row>
    <row r="351" spans="1:8" ht="39">
      <c r="A351" s="40" t="s">
        <v>1</v>
      </c>
      <c r="B351" s="41" t="s">
        <v>2</v>
      </c>
      <c r="C351" s="42" t="s">
        <v>3</v>
      </c>
      <c r="D351" s="41" t="s">
        <v>4</v>
      </c>
      <c r="E351" s="42" t="s">
        <v>18</v>
      </c>
      <c r="F351" s="43" t="s">
        <v>5</v>
      </c>
      <c r="G351" s="42" t="s">
        <v>6</v>
      </c>
      <c r="H351" s="43" t="s">
        <v>13</v>
      </c>
    </row>
    <row r="352" spans="1:8">
      <c r="A352" s="7" t="s">
        <v>481</v>
      </c>
      <c r="B352" s="9" t="s">
        <v>164</v>
      </c>
      <c r="C352" s="1">
        <v>0</v>
      </c>
      <c r="D352" s="1">
        <v>3</v>
      </c>
      <c r="E352" s="1">
        <v>3</v>
      </c>
      <c r="F352" s="1">
        <f t="shared" ref="F352:F416" si="11">+C352+D352-E352</f>
        <v>0</v>
      </c>
      <c r="G352" s="1">
        <v>1722</v>
      </c>
      <c r="H352" s="85">
        <f t="shared" ref="H352:H416" si="12">+F352*G352</f>
        <v>0</v>
      </c>
    </row>
    <row r="353" spans="1:8">
      <c r="A353" s="7" t="s">
        <v>179</v>
      </c>
      <c r="B353" s="9" t="s">
        <v>756</v>
      </c>
      <c r="C353" s="1">
        <v>12</v>
      </c>
      <c r="D353" s="1">
        <v>25</v>
      </c>
      <c r="E353" s="1">
        <v>3</v>
      </c>
      <c r="F353" s="1">
        <f t="shared" si="11"/>
        <v>34</v>
      </c>
      <c r="G353" s="1">
        <v>621</v>
      </c>
      <c r="H353" s="85">
        <f t="shared" si="12"/>
        <v>21114</v>
      </c>
    </row>
    <row r="354" spans="1:8">
      <c r="A354" s="7" t="s">
        <v>811</v>
      </c>
      <c r="B354" s="9" t="s">
        <v>2</v>
      </c>
      <c r="C354" s="1">
        <v>0</v>
      </c>
      <c r="D354" s="1">
        <v>0</v>
      </c>
      <c r="E354" s="1">
        <v>0</v>
      </c>
      <c r="F354" s="1">
        <f t="shared" si="11"/>
        <v>0</v>
      </c>
      <c r="G354" s="1">
        <v>820</v>
      </c>
      <c r="H354" s="85">
        <f t="shared" si="12"/>
        <v>0</v>
      </c>
    </row>
    <row r="355" spans="1:8">
      <c r="A355" s="7" t="s">
        <v>659</v>
      </c>
      <c r="B355" s="9" t="s">
        <v>2</v>
      </c>
      <c r="C355" s="1">
        <v>0</v>
      </c>
      <c r="D355" s="1">
        <v>1</v>
      </c>
      <c r="E355" s="1">
        <v>0</v>
      </c>
      <c r="F355" s="1">
        <f t="shared" si="11"/>
        <v>1</v>
      </c>
      <c r="G355" s="1">
        <v>1540</v>
      </c>
      <c r="H355" s="85">
        <f t="shared" si="12"/>
        <v>1540</v>
      </c>
    </row>
    <row r="356" spans="1:8">
      <c r="A356" s="7" t="s">
        <v>520</v>
      </c>
      <c r="B356" s="9" t="s">
        <v>2</v>
      </c>
      <c r="C356" s="1">
        <v>0</v>
      </c>
      <c r="D356" s="1">
        <v>3</v>
      </c>
      <c r="E356" s="1">
        <v>0</v>
      </c>
      <c r="F356" s="1">
        <f t="shared" si="11"/>
        <v>3</v>
      </c>
      <c r="G356" s="1">
        <v>1777.15</v>
      </c>
      <c r="H356" s="85">
        <f t="shared" si="12"/>
        <v>5331.4500000000007</v>
      </c>
    </row>
    <row r="357" spans="1:8">
      <c r="A357" s="7" t="s">
        <v>355</v>
      </c>
      <c r="B357" s="9" t="s">
        <v>2</v>
      </c>
      <c r="C357" s="1">
        <v>4</v>
      </c>
      <c r="D357" s="1">
        <v>6</v>
      </c>
      <c r="E357" s="1">
        <v>4</v>
      </c>
      <c r="F357" s="1">
        <f t="shared" si="11"/>
        <v>6</v>
      </c>
      <c r="G357" s="1">
        <v>1082</v>
      </c>
      <c r="H357" s="85">
        <f t="shared" si="12"/>
        <v>6492</v>
      </c>
    </row>
    <row r="358" spans="1:8">
      <c r="A358" s="7" t="s">
        <v>340</v>
      </c>
      <c r="B358" s="9" t="s">
        <v>2</v>
      </c>
      <c r="C358" s="1">
        <v>3</v>
      </c>
      <c r="D358" s="1">
        <v>6</v>
      </c>
      <c r="E358" s="1">
        <v>1</v>
      </c>
      <c r="F358" s="1">
        <f t="shared" si="11"/>
        <v>8</v>
      </c>
      <c r="G358" s="1">
        <v>609</v>
      </c>
      <c r="H358" s="85">
        <f t="shared" si="12"/>
        <v>4872</v>
      </c>
    </row>
    <row r="359" spans="1:8">
      <c r="A359" s="7" t="s">
        <v>341</v>
      </c>
      <c r="B359" s="9" t="s">
        <v>2</v>
      </c>
      <c r="C359" s="1">
        <v>4</v>
      </c>
      <c r="D359" s="1">
        <v>6</v>
      </c>
      <c r="E359" s="1">
        <v>1</v>
      </c>
      <c r="F359" s="1">
        <f t="shared" si="11"/>
        <v>9</v>
      </c>
      <c r="G359" s="1">
        <v>609</v>
      </c>
      <c r="H359" s="85">
        <f t="shared" si="12"/>
        <v>5481</v>
      </c>
    </row>
    <row r="360" spans="1:8">
      <c r="A360" s="7" t="s">
        <v>690</v>
      </c>
      <c r="B360" s="9" t="s">
        <v>655</v>
      </c>
      <c r="C360" s="1">
        <v>0</v>
      </c>
      <c r="D360" s="1">
        <v>2</v>
      </c>
      <c r="E360" s="1">
        <v>2</v>
      </c>
      <c r="F360" s="1">
        <f t="shared" si="11"/>
        <v>0</v>
      </c>
      <c r="G360" s="1">
        <v>652.54</v>
      </c>
      <c r="H360" s="85">
        <f t="shared" si="12"/>
        <v>0</v>
      </c>
    </row>
    <row r="361" spans="1:8">
      <c r="A361" s="7" t="s">
        <v>757</v>
      </c>
      <c r="B361" s="9" t="s">
        <v>655</v>
      </c>
      <c r="C361" s="1">
        <v>0</v>
      </c>
      <c r="D361" s="1">
        <v>2</v>
      </c>
      <c r="E361" s="1">
        <v>0</v>
      </c>
      <c r="F361" s="1">
        <f t="shared" si="11"/>
        <v>2</v>
      </c>
      <c r="G361" s="1">
        <v>2593</v>
      </c>
      <c r="H361" s="85">
        <f t="shared" si="12"/>
        <v>5186</v>
      </c>
    </row>
    <row r="362" spans="1:8">
      <c r="A362" s="7" t="s">
        <v>856</v>
      </c>
      <c r="B362" s="9" t="s">
        <v>2</v>
      </c>
      <c r="C362" s="1">
        <v>0</v>
      </c>
      <c r="D362" s="1">
        <v>3</v>
      </c>
      <c r="E362" s="1">
        <v>0</v>
      </c>
      <c r="F362" s="1">
        <f t="shared" si="11"/>
        <v>3</v>
      </c>
      <c r="G362" s="1">
        <v>1528.34</v>
      </c>
      <c r="H362" s="85">
        <f t="shared" si="12"/>
        <v>4585.0199999999995</v>
      </c>
    </row>
    <row r="363" spans="1:8">
      <c r="A363" s="7" t="s">
        <v>822</v>
      </c>
      <c r="B363" s="9" t="s">
        <v>2</v>
      </c>
      <c r="C363" s="1">
        <v>0</v>
      </c>
      <c r="D363" s="1">
        <v>0</v>
      </c>
      <c r="E363" s="1">
        <v>0</v>
      </c>
      <c r="F363" s="1">
        <f t="shared" si="11"/>
        <v>0</v>
      </c>
      <c r="G363" s="1">
        <v>1075</v>
      </c>
      <c r="H363" s="85">
        <f t="shared" si="12"/>
        <v>0</v>
      </c>
    </row>
    <row r="364" spans="1:8">
      <c r="A364" s="7" t="s">
        <v>233</v>
      </c>
      <c r="B364" s="9" t="s">
        <v>2</v>
      </c>
      <c r="C364" s="1">
        <v>0</v>
      </c>
      <c r="D364" s="1">
        <v>0</v>
      </c>
      <c r="E364" s="1">
        <v>0</v>
      </c>
      <c r="F364" s="1">
        <f t="shared" si="11"/>
        <v>0</v>
      </c>
      <c r="G364" s="1">
        <v>12000</v>
      </c>
      <c r="H364" s="85">
        <f t="shared" si="12"/>
        <v>0</v>
      </c>
    </row>
    <row r="365" spans="1:8">
      <c r="A365" s="7" t="s">
        <v>834</v>
      </c>
      <c r="B365" s="9" t="s">
        <v>164</v>
      </c>
      <c r="C365" s="1">
        <v>0</v>
      </c>
      <c r="D365" s="1">
        <v>2</v>
      </c>
      <c r="E365" s="1">
        <v>2</v>
      </c>
      <c r="F365" s="1">
        <f t="shared" si="11"/>
        <v>0</v>
      </c>
      <c r="G365" s="1">
        <v>2670</v>
      </c>
      <c r="H365" s="85">
        <f t="shared" si="12"/>
        <v>0</v>
      </c>
    </row>
    <row r="366" spans="1:8">
      <c r="A366" s="7" t="s">
        <v>750</v>
      </c>
      <c r="B366" s="9" t="s">
        <v>2</v>
      </c>
      <c r="C366" s="1">
        <v>0</v>
      </c>
      <c r="D366" s="1">
        <v>3</v>
      </c>
      <c r="E366" s="1">
        <v>0</v>
      </c>
      <c r="F366" s="1">
        <f t="shared" si="11"/>
        <v>3</v>
      </c>
      <c r="G366" s="1">
        <v>2796.98</v>
      </c>
      <c r="H366" s="85">
        <f t="shared" si="12"/>
        <v>8390.94</v>
      </c>
    </row>
    <row r="367" spans="1:8">
      <c r="A367" s="7" t="s">
        <v>689</v>
      </c>
      <c r="B367" s="9" t="s">
        <v>655</v>
      </c>
      <c r="C367" s="1">
        <v>0</v>
      </c>
      <c r="D367" s="1">
        <v>0</v>
      </c>
      <c r="E367" s="1">
        <v>0</v>
      </c>
      <c r="F367" s="1">
        <f t="shared" si="11"/>
        <v>0</v>
      </c>
      <c r="G367" s="1">
        <v>2780</v>
      </c>
      <c r="H367" s="85">
        <f t="shared" si="12"/>
        <v>0</v>
      </c>
    </row>
    <row r="368" spans="1:8">
      <c r="A368" s="7" t="s">
        <v>586</v>
      </c>
      <c r="B368" s="9" t="s">
        <v>655</v>
      </c>
      <c r="C368" s="1">
        <v>0</v>
      </c>
      <c r="D368" s="1">
        <v>3</v>
      </c>
      <c r="E368" s="1">
        <v>0</v>
      </c>
      <c r="F368" s="1">
        <f t="shared" si="11"/>
        <v>3</v>
      </c>
      <c r="G368" s="1">
        <v>1201</v>
      </c>
      <c r="H368" s="85">
        <f t="shared" si="12"/>
        <v>3603</v>
      </c>
    </row>
    <row r="369" spans="1:8">
      <c r="A369" s="7" t="s">
        <v>537</v>
      </c>
      <c r="B369" s="9" t="s">
        <v>181</v>
      </c>
      <c r="C369" s="1">
        <v>0</v>
      </c>
      <c r="D369" s="1">
        <v>30</v>
      </c>
      <c r="E369" s="1">
        <v>5</v>
      </c>
      <c r="F369" s="1">
        <f t="shared" si="11"/>
        <v>25</v>
      </c>
      <c r="G369" s="1">
        <v>226.56</v>
      </c>
      <c r="H369" s="85">
        <f t="shared" si="12"/>
        <v>5664</v>
      </c>
    </row>
    <row r="370" spans="1:8">
      <c r="A370" s="7" t="s">
        <v>681</v>
      </c>
      <c r="B370" s="9" t="s">
        <v>682</v>
      </c>
      <c r="C370" s="1">
        <v>0</v>
      </c>
      <c r="D370" s="1">
        <v>0</v>
      </c>
      <c r="E370" s="1">
        <v>0</v>
      </c>
      <c r="F370" s="1">
        <f t="shared" si="11"/>
        <v>0</v>
      </c>
      <c r="G370" s="1">
        <v>18.86</v>
      </c>
      <c r="H370" s="85">
        <f t="shared" si="12"/>
        <v>0</v>
      </c>
    </row>
    <row r="371" spans="1:8">
      <c r="A371" s="7" t="s">
        <v>782</v>
      </c>
      <c r="B371" s="9" t="s">
        <v>2</v>
      </c>
      <c r="C371" s="1">
        <v>0</v>
      </c>
      <c r="D371" s="1">
        <v>0</v>
      </c>
      <c r="E371" s="1">
        <v>0</v>
      </c>
      <c r="F371" s="1">
        <f t="shared" si="11"/>
        <v>0</v>
      </c>
      <c r="G371" s="1">
        <v>520</v>
      </c>
      <c r="H371" s="85">
        <f t="shared" si="12"/>
        <v>0</v>
      </c>
    </row>
    <row r="372" spans="1:8">
      <c r="A372" s="7" t="s">
        <v>804</v>
      </c>
      <c r="B372" s="9" t="s">
        <v>2</v>
      </c>
      <c r="C372" s="1">
        <v>0</v>
      </c>
      <c r="D372" s="1">
        <v>4</v>
      </c>
      <c r="E372" s="1">
        <v>0</v>
      </c>
      <c r="F372" s="1">
        <f t="shared" si="11"/>
        <v>4</v>
      </c>
      <c r="G372" s="1">
        <v>2983</v>
      </c>
      <c r="H372" s="85">
        <f t="shared" si="12"/>
        <v>11932</v>
      </c>
    </row>
    <row r="373" spans="1:8">
      <c r="A373" s="7" t="s">
        <v>683</v>
      </c>
      <c r="B373" s="9" t="s">
        <v>2</v>
      </c>
      <c r="C373" s="1">
        <v>1</v>
      </c>
      <c r="D373" s="1">
        <v>6</v>
      </c>
      <c r="E373" s="1">
        <v>3</v>
      </c>
      <c r="F373" s="1">
        <f t="shared" si="11"/>
        <v>4</v>
      </c>
      <c r="G373" s="1">
        <v>3450</v>
      </c>
      <c r="H373" s="85">
        <f t="shared" si="12"/>
        <v>13800</v>
      </c>
    </row>
    <row r="374" spans="1:8">
      <c r="A374" s="7" t="s">
        <v>632</v>
      </c>
      <c r="B374" s="9" t="s">
        <v>835</v>
      </c>
      <c r="C374" s="1">
        <v>0</v>
      </c>
      <c r="D374" s="1">
        <v>4</v>
      </c>
      <c r="E374" s="1">
        <v>2</v>
      </c>
      <c r="F374" s="1">
        <f t="shared" si="11"/>
        <v>2</v>
      </c>
      <c r="G374" s="1">
        <v>4248</v>
      </c>
      <c r="H374" s="85">
        <f t="shared" si="12"/>
        <v>8496</v>
      </c>
    </row>
    <row r="375" spans="1:8">
      <c r="A375" s="7" t="s">
        <v>252</v>
      </c>
      <c r="B375" s="9" t="s">
        <v>2</v>
      </c>
      <c r="C375" s="1">
        <v>5</v>
      </c>
      <c r="D375" s="1">
        <v>6</v>
      </c>
      <c r="E375" s="1">
        <v>4</v>
      </c>
      <c r="F375" s="1">
        <f t="shared" si="11"/>
        <v>7</v>
      </c>
      <c r="G375" s="1">
        <v>11925</v>
      </c>
      <c r="H375" s="85">
        <f t="shared" si="12"/>
        <v>83475</v>
      </c>
    </row>
    <row r="376" spans="1:8">
      <c r="A376" s="7" t="s">
        <v>253</v>
      </c>
      <c r="B376" s="9" t="s">
        <v>2</v>
      </c>
      <c r="C376" s="1">
        <v>0</v>
      </c>
      <c r="D376" s="1">
        <v>0</v>
      </c>
      <c r="E376" s="1">
        <v>0</v>
      </c>
      <c r="F376" s="1">
        <f t="shared" si="11"/>
        <v>0</v>
      </c>
      <c r="G376" s="1">
        <v>0</v>
      </c>
      <c r="H376" s="85">
        <f t="shared" si="12"/>
        <v>0</v>
      </c>
    </row>
    <row r="377" spans="1:8">
      <c r="A377" s="7" t="s">
        <v>226</v>
      </c>
      <c r="B377" s="9" t="s">
        <v>655</v>
      </c>
      <c r="C377" s="1">
        <v>0</v>
      </c>
      <c r="D377" s="1">
        <v>1</v>
      </c>
      <c r="E377" s="1">
        <v>1</v>
      </c>
      <c r="F377" s="1">
        <f t="shared" si="11"/>
        <v>0</v>
      </c>
      <c r="G377" s="1">
        <v>1639</v>
      </c>
      <c r="H377" s="85">
        <f t="shared" si="12"/>
        <v>0</v>
      </c>
    </row>
    <row r="378" spans="1:8">
      <c r="A378" s="7" t="s">
        <v>575</v>
      </c>
      <c r="B378" s="9" t="s">
        <v>655</v>
      </c>
      <c r="C378" s="1">
        <v>0</v>
      </c>
      <c r="D378" s="1">
        <v>0</v>
      </c>
      <c r="E378" s="1">
        <v>0</v>
      </c>
      <c r="F378" s="1">
        <f t="shared" si="11"/>
        <v>0</v>
      </c>
      <c r="G378" s="1">
        <v>8000</v>
      </c>
      <c r="H378" s="85">
        <f t="shared" si="12"/>
        <v>0</v>
      </c>
    </row>
    <row r="379" spans="1:8">
      <c r="A379" s="7" t="s">
        <v>768</v>
      </c>
      <c r="B379" s="9" t="s">
        <v>655</v>
      </c>
      <c r="C379" s="1">
        <v>0</v>
      </c>
      <c r="D379" s="1">
        <v>2</v>
      </c>
      <c r="E379" s="1">
        <v>0</v>
      </c>
      <c r="F379" s="1">
        <f t="shared" si="11"/>
        <v>2</v>
      </c>
      <c r="G379" s="1">
        <v>1145.45</v>
      </c>
      <c r="H379" s="85">
        <f t="shared" si="12"/>
        <v>2290.9</v>
      </c>
    </row>
    <row r="380" spans="1:8">
      <c r="A380" s="7" t="s">
        <v>436</v>
      </c>
      <c r="B380" s="9" t="s">
        <v>483</v>
      </c>
      <c r="C380" s="1">
        <v>0</v>
      </c>
      <c r="D380" s="1">
        <v>4</v>
      </c>
      <c r="E380" s="1">
        <v>0</v>
      </c>
      <c r="F380" s="1">
        <f t="shared" si="11"/>
        <v>4</v>
      </c>
      <c r="G380" s="1">
        <v>2869.02</v>
      </c>
      <c r="H380" s="85">
        <f t="shared" si="12"/>
        <v>11476.08</v>
      </c>
    </row>
    <row r="381" spans="1:8">
      <c r="A381" s="7" t="s">
        <v>437</v>
      </c>
      <c r="B381" s="9" t="s">
        <v>383</v>
      </c>
      <c r="C381" s="1">
        <v>0</v>
      </c>
      <c r="D381" s="1">
        <v>4</v>
      </c>
      <c r="E381" s="1">
        <v>0</v>
      </c>
      <c r="F381" s="1">
        <f t="shared" si="11"/>
        <v>4</v>
      </c>
      <c r="G381" s="1">
        <v>2869.02</v>
      </c>
      <c r="H381" s="85">
        <f t="shared" si="12"/>
        <v>11476.08</v>
      </c>
    </row>
    <row r="382" spans="1:8">
      <c r="A382" s="7" t="s">
        <v>490</v>
      </c>
      <c r="B382" s="9" t="s">
        <v>2</v>
      </c>
      <c r="C382" s="1">
        <v>0</v>
      </c>
      <c r="D382" s="1">
        <v>0</v>
      </c>
      <c r="E382" s="1">
        <v>0</v>
      </c>
      <c r="F382" s="1">
        <f t="shared" si="11"/>
        <v>0</v>
      </c>
      <c r="G382" s="1">
        <v>576</v>
      </c>
      <c r="H382" s="85">
        <f t="shared" si="12"/>
        <v>0</v>
      </c>
    </row>
    <row r="383" spans="1:8">
      <c r="A383" s="7" t="s">
        <v>660</v>
      </c>
      <c r="B383" s="9" t="s">
        <v>684</v>
      </c>
      <c r="C383" s="1">
        <v>0</v>
      </c>
      <c r="D383" s="1">
        <v>17</v>
      </c>
      <c r="E383" s="1">
        <v>0</v>
      </c>
      <c r="F383" s="1">
        <f t="shared" si="11"/>
        <v>17</v>
      </c>
      <c r="G383" s="1">
        <v>1150</v>
      </c>
      <c r="H383" s="85">
        <f t="shared" si="12"/>
        <v>19550</v>
      </c>
    </row>
    <row r="384" spans="1:8">
      <c r="A384" s="7" t="s">
        <v>304</v>
      </c>
      <c r="B384" s="9" t="s">
        <v>2</v>
      </c>
      <c r="C384" s="1">
        <v>0</v>
      </c>
      <c r="D384" s="1">
        <v>200</v>
      </c>
      <c r="E384" s="1">
        <v>160</v>
      </c>
      <c r="F384" s="1">
        <f t="shared" si="11"/>
        <v>40</v>
      </c>
      <c r="G384" s="1">
        <v>59</v>
      </c>
      <c r="H384" s="85">
        <f t="shared" si="12"/>
        <v>2360</v>
      </c>
    </row>
    <row r="385" spans="1:8">
      <c r="A385" s="7" t="s">
        <v>836</v>
      </c>
      <c r="B385" s="9" t="s">
        <v>2</v>
      </c>
      <c r="C385" s="1">
        <v>0</v>
      </c>
      <c r="D385" s="1">
        <v>570</v>
      </c>
      <c r="E385" s="1">
        <v>420</v>
      </c>
      <c r="F385" s="1">
        <f t="shared" si="11"/>
        <v>150</v>
      </c>
      <c r="G385" s="1">
        <v>82</v>
      </c>
      <c r="H385" s="85">
        <f t="shared" si="12"/>
        <v>12300</v>
      </c>
    </row>
    <row r="386" spans="1:8">
      <c r="A386" s="7" t="s">
        <v>728</v>
      </c>
      <c r="B386" s="9" t="s">
        <v>2</v>
      </c>
      <c r="C386" s="1">
        <v>350</v>
      </c>
      <c r="D386" s="1">
        <v>1300</v>
      </c>
      <c r="E386" s="1">
        <v>400</v>
      </c>
      <c r="F386" s="1">
        <f t="shared" si="11"/>
        <v>1250</v>
      </c>
      <c r="G386" s="1">
        <v>42</v>
      </c>
      <c r="H386" s="85">
        <f t="shared" si="12"/>
        <v>52500</v>
      </c>
    </row>
    <row r="387" spans="1:8">
      <c r="A387" s="7" t="s">
        <v>628</v>
      </c>
      <c r="B387" s="9" t="s">
        <v>332</v>
      </c>
      <c r="C387" s="1">
        <v>9</v>
      </c>
      <c r="D387" s="1">
        <v>1100</v>
      </c>
      <c r="E387" s="1">
        <v>1010</v>
      </c>
      <c r="F387" s="1">
        <f t="shared" si="11"/>
        <v>99</v>
      </c>
      <c r="G387" s="1">
        <v>66</v>
      </c>
      <c r="H387" s="85">
        <f t="shared" si="12"/>
        <v>6534</v>
      </c>
    </row>
    <row r="388" spans="1:8">
      <c r="A388" s="7" t="s">
        <v>685</v>
      </c>
      <c r="B388" s="9" t="s">
        <v>665</v>
      </c>
      <c r="C388" s="1">
        <v>0</v>
      </c>
      <c r="D388" s="1">
        <v>0</v>
      </c>
      <c r="E388" s="1">
        <v>0</v>
      </c>
      <c r="F388" s="1">
        <f t="shared" si="11"/>
        <v>0</v>
      </c>
      <c r="G388" s="1">
        <v>10</v>
      </c>
      <c r="H388" s="85">
        <f t="shared" si="12"/>
        <v>0</v>
      </c>
    </row>
    <row r="389" spans="1:8">
      <c r="A389" s="7" t="s">
        <v>823</v>
      </c>
      <c r="B389" s="9" t="s">
        <v>2</v>
      </c>
      <c r="C389" s="1">
        <v>0</v>
      </c>
      <c r="D389" s="1">
        <v>0</v>
      </c>
      <c r="E389" s="1">
        <v>0</v>
      </c>
      <c r="F389" s="1">
        <f t="shared" si="11"/>
        <v>0</v>
      </c>
      <c r="G389" s="1">
        <v>2700</v>
      </c>
      <c r="H389" s="85">
        <f t="shared" si="12"/>
        <v>0</v>
      </c>
    </row>
    <row r="390" spans="1:8">
      <c r="A390" s="7" t="s">
        <v>452</v>
      </c>
      <c r="B390" s="9" t="s">
        <v>164</v>
      </c>
      <c r="C390" s="1">
        <v>0</v>
      </c>
      <c r="D390" s="1">
        <v>1</v>
      </c>
      <c r="E390" s="1">
        <v>0</v>
      </c>
      <c r="F390" s="1">
        <f t="shared" si="11"/>
        <v>1</v>
      </c>
      <c r="G390" s="1">
        <v>4896</v>
      </c>
      <c r="H390" s="85">
        <f t="shared" si="12"/>
        <v>4896</v>
      </c>
    </row>
    <row r="391" spans="1:8">
      <c r="A391" s="7" t="s">
        <v>434</v>
      </c>
      <c r="B391" s="9" t="s">
        <v>2</v>
      </c>
      <c r="C391" s="1">
        <v>0</v>
      </c>
      <c r="D391" s="1">
        <v>2</v>
      </c>
      <c r="E391" s="1">
        <v>0</v>
      </c>
      <c r="F391" s="1">
        <f t="shared" si="11"/>
        <v>2</v>
      </c>
      <c r="G391" s="1">
        <v>5952</v>
      </c>
      <c r="H391" s="85">
        <f t="shared" si="12"/>
        <v>11904</v>
      </c>
    </row>
    <row r="392" spans="1:8">
      <c r="A392" s="7" t="s">
        <v>686</v>
      </c>
      <c r="B392" s="9" t="s">
        <v>425</v>
      </c>
      <c r="C392" s="1">
        <v>1</v>
      </c>
      <c r="D392" s="1">
        <v>6</v>
      </c>
      <c r="E392" s="1">
        <v>3</v>
      </c>
      <c r="F392" s="1">
        <f t="shared" si="11"/>
        <v>4</v>
      </c>
      <c r="G392" s="1">
        <v>7475</v>
      </c>
      <c r="H392" s="85">
        <f t="shared" si="12"/>
        <v>29900</v>
      </c>
    </row>
    <row r="393" spans="1:8">
      <c r="A393" s="7" t="s">
        <v>688</v>
      </c>
      <c r="B393" s="9" t="s">
        <v>2</v>
      </c>
      <c r="C393" s="1">
        <v>0</v>
      </c>
      <c r="D393" s="1">
        <v>0</v>
      </c>
      <c r="E393" s="1">
        <v>0</v>
      </c>
      <c r="F393" s="1">
        <f t="shared" si="11"/>
        <v>0</v>
      </c>
      <c r="G393" s="1">
        <v>3302.23</v>
      </c>
      <c r="H393" s="85">
        <f t="shared" si="12"/>
        <v>0</v>
      </c>
    </row>
    <row r="394" spans="1:8">
      <c r="A394" s="7" t="s">
        <v>812</v>
      </c>
      <c r="B394" s="9" t="s">
        <v>738</v>
      </c>
      <c r="C394" s="1">
        <v>0</v>
      </c>
      <c r="D394" s="1">
        <v>1</v>
      </c>
      <c r="E394" s="1">
        <v>1</v>
      </c>
      <c r="F394" s="1">
        <f t="shared" si="11"/>
        <v>0</v>
      </c>
      <c r="G394" s="1">
        <v>1000</v>
      </c>
      <c r="H394" s="85">
        <f t="shared" si="12"/>
        <v>0</v>
      </c>
    </row>
    <row r="395" spans="1:8">
      <c r="A395" s="7" t="s">
        <v>650</v>
      </c>
      <c r="B395" s="9" t="s">
        <v>2</v>
      </c>
      <c r="C395" s="1">
        <v>0</v>
      </c>
      <c r="D395" s="1">
        <v>0</v>
      </c>
      <c r="E395" s="1">
        <v>0</v>
      </c>
      <c r="F395" s="1">
        <f t="shared" si="11"/>
        <v>0</v>
      </c>
      <c r="G395" s="1">
        <v>3678</v>
      </c>
      <c r="H395" s="85">
        <f t="shared" si="12"/>
        <v>0</v>
      </c>
    </row>
    <row r="396" spans="1:8">
      <c r="A396" s="7" t="s">
        <v>691</v>
      </c>
      <c r="B396" s="9" t="s">
        <v>655</v>
      </c>
      <c r="C396" s="1">
        <v>0</v>
      </c>
      <c r="D396" s="1">
        <v>0</v>
      </c>
      <c r="E396" s="1">
        <v>0</v>
      </c>
      <c r="F396" s="1">
        <f t="shared" si="11"/>
        <v>0</v>
      </c>
      <c r="G396" s="1">
        <v>732</v>
      </c>
      <c r="H396" s="85">
        <f t="shared" si="12"/>
        <v>0</v>
      </c>
    </row>
    <row r="397" spans="1:8">
      <c r="A397" s="7" t="s">
        <v>692</v>
      </c>
      <c r="B397" s="9" t="s">
        <v>655</v>
      </c>
      <c r="C397" s="1">
        <v>0</v>
      </c>
      <c r="D397" s="1">
        <v>0</v>
      </c>
      <c r="E397" s="1">
        <v>0</v>
      </c>
      <c r="F397" s="1">
        <f t="shared" si="11"/>
        <v>0</v>
      </c>
      <c r="G397" s="1">
        <v>732</v>
      </c>
      <c r="H397" s="85">
        <f t="shared" si="12"/>
        <v>0</v>
      </c>
    </row>
    <row r="398" spans="1:8">
      <c r="A398" s="7" t="s">
        <v>824</v>
      </c>
      <c r="B398" s="9" t="s">
        <v>762</v>
      </c>
      <c r="C398" s="1">
        <v>0</v>
      </c>
      <c r="D398" s="1">
        <v>0</v>
      </c>
      <c r="E398" s="1">
        <v>0</v>
      </c>
      <c r="F398" s="1">
        <f t="shared" si="11"/>
        <v>0</v>
      </c>
      <c r="G398" s="1">
        <v>4367</v>
      </c>
      <c r="H398" s="85">
        <f t="shared" si="12"/>
        <v>0</v>
      </c>
    </row>
    <row r="399" spans="1:8">
      <c r="A399" s="7" t="s">
        <v>460</v>
      </c>
      <c r="B399" s="9" t="s">
        <v>649</v>
      </c>
      <c r="C399" s="1">
        <v>0</v>
      </c>
      <c r="D399" s="1">
        <v>0</v>
      </c>
      <c r="E399" s="1">
        <v>0</v>
      </c>
      <c r="F399" s="1">
        <f t="shared" si="11"/>
        <v>0</v>
      </c>
      <c r="G399" s="1">
        <v>486</v>
      </c>
      <c r="H399" s="85">
        <f t="shared" si="12"/>
        <v>0</v>
      </c>
    </row>
    <row r="400" spans="1:8">
      <c r="A400" s="7" t="s">
        <v>145</v>
      </c>
      <c r="B400" s="9" t="s">
        <v>181</v>
      </c>
      <c r="C400" s="1">
        <v>51</v>
      </c>
      <c r="D400" s="1">
        <v>0</v>
      </c>
      <c r="E400" s="1">
        <v>26</v>
      </c>
      <c r="F400" s="1">
        <f t="shared" si="11"/>
        <v>25</v>
      </c>
      <c r="G400" s="1">
        <v>100</v>
      </c>
      <c r="H400" s="85">
        <f t="shared" si="12"/>
        <v>2500</v>
      </c>
    </row>
    <row r="401" spans="1:8">
      <c r="A401" s="7" t="s">
        <v>247</v>
      </c>
      <c r="B401" s="9" t="s">
        <v>2</v>
      </c>
      <c r="C401" s="1">
        <v>0</v>
      </c>
      <c r="D401" s="1">
        <v>3</v>
      </c>
      <c r="E401" s="1">
        <v>0</v>
      </c>
      <c r="F401" s="1">
        <f t="shared" si="11"/>
        <v>3</v>
      </c>
      <c r="G401" s="1">
        <v>1652</v>
      </c>
      <c r="H401" s="85">
        <f t="shared" si="12"/>
        <v>4956</v>
      </c>
    </row>
    <row r="402" spans="1:8">
      <c r="A402" s="7" t="s">
        <v>348</v>
      </c>
      <c r="B402" s="9" t="s">
        <v>2</v>
      </c>
      <c r="C402" s="1">
        <v>0</v>
      </c>
      <c r="D402" s="1">
        <v>1</v>
      </c>
      <c r="E402" s="1">
        <v>0</v>
      </c>
      <c r="F402" s="1">
        <f t="shared" si="11"/>
        <v>1</v>
      </c>
      <c r="G402" s="1">
        <v>1184.04</v>
      </c>
      <c r="H402" s="85">
        <f t="shared" si="12"/>
        <v>1184.04</v>
      </c>
    </row>
    <row r="403" spans="1:8">
      <c r="A403" s="7" t="s">
        <v>810</v>
      </c>
      <c r="B403" s="9" t="s">
        <v>655</v>
      </c>
      <c r="C403" s="1">
        <v>0</v>
      </c>
      <c r="D403" s="1">
        <v>0</v>
      </c>
      <c r="E403" s="1">
        <v>0</v>
      </c>
      <c r="F403" s="1">
        <f t="shared" si="11"/>
        <v>0</v>
      </c>
      <c r="G403" s="1">
        <v>1239</v>
      </c>
      <c r="H403" s="85">
        <f t="shared" si="12"/>
        <v>0</v>
      </c>
    </row>
    <row r="404" spans="1:8">
      <c r="A404" s="7" t="s">
        <v>776</v>
      </c>
      <c r="B404" s="9" t="s">
        <v>2</v>
      </c>
      <c r="C404" s="1">
        <v>0</v>
      </c>
      <c r="D404" s="1">
        <v>50</v>
      </c>
      <c r="E404" s="1">
        <v>40</v>
      </c>
      <c r="F404" s="1">
        <f t="shared" si="11"/>
        <v>10</v>
      </c>
      <c r="G404" s="1">
        <v>78</v>
      </c>
      <c r="H404" s="85">
        <f t="shared" si="12"/>
        <v>780</v>
      </c>
    </row>
    <row r="405" spans="1:8">
      <c r="A405" s="7" t="s">
        <v>485</v>
      </c>
      <c r="B405" s="9" t="s">
        <v>751</v>
      </c>
      <c r="C405" s="1">
        <v>0</v>
      </c>
      <c r="D405" s="1">
        <v>30</v>
      </c>
      <c r="E405" s="1">
        <v>28</v>
      </c>
      <c r="F405" s="1">
        <f t="shared" si="11"/>
        <v>2</v>
      </c>
      <c r="G405" s="1">
        <v>855</v>
      </c>
      <c r="H405" s="85">
        <f t="shared" si="12"/>
        <v>1710</v>
      </c>
    </row>
    <row r="406" spans="1:8">
      <c r="A406" s="7" t="s">
        <v>630</v>
      </c>
      <c r="B406" s="9" t="s">
        <v>629</v>
      </c>
      <c r="C406" s="1">
        <v>10</v>
      </c>
      <c r="D406" s="1">
        <v>0</v>
      </c>
      <c r="E406" s="1">
        <v>0</v>
      </c>
      <c r="F406" s="1">
        <f t="shared" si="11"/>
        <v>10</v>
      </c>
      <c r="G406" s="1">
        <v>1150</v>
      </c>
      <c r="H406" s="85">
        <f t="shared" si="12"/>
        <v>11500</v>
      </c>
    </row>
    <row r="407" spans="1:8">
      <c r="A407" s="7" t="s">
        <v>761</v>
      </c>
      <c r="B407" s="9" t="s">
        <v>762</v>
      </c>
      <c r="C407" s="1">
        <v>0</v>
      </c>
      <c r="D407" s="1">
        <v>2</v>
      </c>
      <c r="E407" s="1">
        <v>2</v>
      </c>
      <c r="F407" s="1">
        <f t="shared" si="11"/>
        <v>0</v>
      </c>
      <c r="G407" s="1">
        <v>1101</v>
      </c>
      <c r="H407" s="85">
        <f t="shared" si="12"/>
        <v>0</v>
      </c>
    </row>
    <row r="408" spans="1:8">
      <c r="A408" s="7" t="s">
        <v>777</v>
      </c>
      <c r="B408" s="9" t="s">
        <v>762</v>
      </c>
      <c r="C408" s="1">
        <v>0</v>
      </c>
      <c r="D408" s="1">
        <v>0</v>
      </c>
      <c r="E408" s="1">
        <v>0</v>
      </c>
      <c r="F408" s="1">
        <f t="shared" si="11"/>
        <v>0</v>
      </c>
      <c r="G408" s="1">
        <v>1101</v>
      </c>
      <c r="H408" s="85">
        <f t="shared" si="12"/>
        <v>0</v>
      </c>
    </row>
    <row r="409" spans="1:8">
      <c r="A409" s="7" t="s">
        <v>767</v>
      </c>
      <c r="B409" s="9" t="s">
        <v>762</v>
      </c>
      <c r="C409" s="1">
        <v>0</v>
      </c>
      <c r="D409" s="1">
        <v>2</v>
      </c>
      <c r="E409" s="1">
        <v>2</v>
      </c>
      <c r="F409" s="1">
        <f t="shared" si="11"/>
        <v>0</v>
      </c>
      <c r="G409" s="1">
        <v>525</v>
      </c>
      <c r="H409" s="85">
        <f t="shared" si="12"/>
        <v>0</v>
      </c>
    </row>
    <row r="410" spans="1:8">
      <c r="A410" s="7" t="s">
        <v>269</v>
      </c>
      <c r="B410" s="9" t="s">
        <v>2</v>
      </c>
      <c r="C410" s="1">
        <v>100</v>
      </c>
      <c r="D410" s="1">
        <v>0</v>
      </c>
      <c r="E410" s="1">
        <v>25</v>
      </c>
      <c r="F410" s="1">
        <f t="shared" si="11"/>
        <v>75</v>
      </c>
      <c r="G410" s="1">
        <v>117</v>
      </c>
      <c r="H410" s="85">
        <f t="shared" si="12"/>
        <v>8775</v>
      </c>
    </row>
    <row r="411" spans="1:8">
      <c r="A411" s="7" t="s">
        <v>271</v>
      </c>
      <c r="B411" s="9" t="s">
        <v>655</v>
      </c>
      <c r="C411" s="1">
        <v>0</v>
      </c>
      <c r="D411" s="1">
        <v>3</v>
      </c>
      <c r="E411" s="1">
        <v>0</v>
      </c>
      <c r="F411" s="1">
        <f t="shared" si="11"/>
        <v>3</v>
      </c>
      <c r="G411" s="1">
        <v>3510</v>
      </c>
      <c r="H411" s="85">
        <f t="shared" si="12"/>
        <v>10530</v>
      </c>
    </row>
    <row r="412" spans="1:8">
      <c r="A412" s="7" t="s">
        <v>651</v>
      </c>
      <c r="B412" s="9" t="s">
        <v>198</v>
      </c>
      <c r="C412" s="1">
        <v>0</v>
      </c>
      <c r="D412" s="1">
        <v>5</v>
      </c>
      <c r="E412" s="1">
        <v>4</v>
      </c>
      <c r="F412" s="1">
        <f t="shared" si="11"/>
        <v>1</v>
      </c>
      <c r="G412" s="1">
        <v>735</v>
      </c>
      <c r="H412" s="85">
        <f t="shared" si="12"/>
        <v>735</v>
      </c>
    </row>
    <row r="413" spans="1:8">
      <c r="A413" s="7" t="s">
        <v>189</v>
      </c>
      <c r="B413" s="9" t="s">
        <v>135</v>
      </c>
      <c r="C413" s="1">
        <v>20</v>
      </c>
      <c r="D413" s="1">
        <v>15</v>
      </c>
      <c r="E413" s="1">
        <v>12</v>
      </c>
      <c r="F413" s="1">
        <f t="shared" si="11"/>
        <v>23</v>
      </c>
      <c r="G413" s="1">
        <v>885</v>
      </c>
      <c r="H413" s="85">
        <f t="shared" si="12"/>
        <v>20355</v>
      </c>
    </row>
    <row r="414" spans="1:8">
      <c r="A414" s="7" t="s">
        <v>190</v>
      </c>
      <c r="B414" s="9" t="s">
        <v>135</v>
      </c>
      <c r="C414" s="1">
        <v>35</v>
      </c>
      <c r="D414" s="1">
        <v>10</v>
      </c>
      <c r="E414" s="1">
        <v>6</v>
      </c>
      <c r="F414" s="1">
        <f t="shared" si="11"/>
        <v>39</v>
      </c>
      <c r="G414" s="1">
        <v>885</v>
      </c>
      <c r="H414" s="85">
        <f t="shared" si="12"/>
        <v>34515</v>
      </c>
    </row>
    <row r="415" spans="1:8">
      <c r="A415" s="7" t="s">
        <v>273</v>
      </c>
      <c r="B415" s="9" t="s">
        <v>662</v>
      </c>
      <c r="C415" s="1">
        <v>0</v>
      </c>
      <c r="D415" s="1">
        <v>0</v>
      </c>
      <c r="E415" s="1">
        <v>0</v>
      </c>
      <c r="F415" s="1">
        <f t="shared" si="11"/>
        <v>0</v>
      </c>
      <c r="G415" s="1">
        <v>1229.5999999999999</v>
      </c>
      <c r="H415" s="85">
        <f t="shared" si="12"/>
        <v>0</v>
      </c>
    </row>
    <row r="416" spans="1:8">
      <c r="A416" s="7" t="s">
        <v>428</v>
      </c>
      <c r="B416" s="9" t="s">
        <v>2</v>
      </c>
      <c r="C416" s="1">
        <v>0</v>
      </c>
      <c r="D416" s="1">
        <v>0</v>
      </c>
      <c r="E416" s="1">
        <v>0</v>
      </c>
      <c r="F416" s="1">
        <f t="shared" si="11"/>
        <v>0</v>
      </c>
      <c r="G416" s="1">
        <v>2000</v>
      </c>
      <c r="H416" s="85">
        <f t="shared" si="12"/>
        <v>0</v>
      </c>
    </row>
    <row r="417" spans="1:8">
      <c r="A417" s="21"/>
      <c r="B417" s="83"/>
      <c r="C417" s="89"/>
      <c r="D417" s="89"/>
      <c r="E417" s="89"/>
      <c r="F417" s="89"/>
      <c r="G417" s="1" t="s">
        <v>790</v>
      </c>
      <c r="H417" s="84">
        <f>SUM(H352:H416)</f>
        <v>452689.50999999995</v>
      </c>
    </row>
    <row r="418" spans="1:8">
      <c r="A418" s="90"/>
      <c r="B418" s="90"/>
      <c r="C418" s="90"/>
      <c r="D418" s="90"/>
      <c r="E418" s="90"/>
      <c r="F418" s="90"/>
      <c r="G418" s="90"/>
      <c r="H418" s="90"/>
    </row>
    <row r="419" spans="1:8">
      <c r="A419" s="90"/>
      <c r="B419" s="90"/>
      <c r="C419" s="90"/>
      <c r="D419" s="90"/>
      <c r="E419" s="90"/>
      <c r="F419" s="90"/>
      <c r="G419" s="90" t="s">
        <v>792</v>
      </c>
      <c r="H419" s="91">
        <f>+SUM(H346+H417)</f>
        <v>3701885.3659999985</v>
      </c>
    </row>
    <row r="420" spans="1:8">
      <c r="A420" s="90"/>
      <c r="B420" s="90"/>
      <c r="C420" s="90"/>
      <c r="D420" s="90"/>
      <c r="E420" s="90"/>
      <c r="F420" s="90"/>
      <c r="G420" s="90"/>
      <c r="H420" s="90"/>
    </row>
    <row r="784" ht="15" customHeight="1"/>
    <row r="785" ht="15" customHeight="1"/>
    <row r="1236" ht="15" customHeight="1"/>
    <row r="1237" ht="15" customHeight="1"/>
  </sheetData>
  <mergeCells count="7">
    <mergeCell ref="A349:H350"/>
    <mergeCell ref="A6:H6"/>
    <mergeCell ref="B8:H8"/>
    <mergeCell ref="B9:E9"/>
    <mergeCell ref="G9:H9"/>
    <mergeCell ref="E10:F10"/>
    <mergeCell ref="A14:H14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Julio 16</vt:lpstr>
      <vt:lpstr>OCTUBRE 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ESTACION ENFERMERIA</dc:creator>
  <cp:lastModifiedBy>Usuario de Windows</cp:lastModifiedBy>
  <cp:lastPrinted>2021-12-27T16:50:53Z</cp:lastPrinted>
  <dcterms:created xsi:type="dcterms:W3CDTF">2012-02-22T12:37:45Z</dcterms:created>
  <dcterms:modified xsi:type="dcterms:W3CDTF">2023-01-16T18:22:34Z</dcterms:modified>
</cp:coreProperties>
</file>