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610" windowHeight="7530"/>
  </bookViews>
  <sheets>
    <sheet name="P2 Presupuesto Aprobado-Ejec " sheetId="2" r:id="rId1"/>
    <sheet name="P3 Ejecucion " sheetId="3" state="hidden" r:id="rId2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2" i="2" l="1"/>
  <c r="G54" i="2" l="1"/>
  <c r="D54" i="2"/>
  <c r="D11" i="2" l="1"/>
  <c r="D28" i="2"/>
  <c r="F28" i="2"/>
  <c r="D18" i="2"/>
  <c r="R60" i="2" l="1"/>
  <c r="R61" i="2"/>
  <c r="R62" i="2"/>
  <c r="R63" i="2"/>
  <c r="R65" i="2"/>
  <c r="R66" i="2"/>
  <c r="R67" i="2"/>
  <c r="R68" i="2"/>
  <c r="R55" i="2"/>
  <c r="R56" i="2"/>
  <c r="R57" i="2"/>
  <c r="R29" i="2"/>
  <c r="R30" i="2"/>
  <c r="R31" i="2"/>
  <c r="R32" i="2"/>
  <c r="R33" i="2"/>
  <c r="R34" i="2"/>
  <c r="R35" i="2"/>
  <c r="R36" i="2"/>
  <c r="R37" i="2"/>
  <c r="R19" i="2"/>
  <c r="R20" i="2"/>
  <c r="R21" i="2"/>
  <c r="R22" i="2"/>
  <c r="R23" i="2"/>
  <c r="R24" i="2"/>
  <c r="R25" i="2"/>
  <c r="R26" i="2"/>
  <c r="R27" i="2"/>
  <c r="Q54" i="2" l="1"/>
  <c r="J28" i="2" l="1"/>
  <c r="H54" i="2"/>
  <c r="I54" i="2"/>
  <c r="I28" i="2"/>
  <c r="M28" i="2"/>
  <c r="H28" i="2"/>
  <c r="G28" i="2"/>
  <c r="F54" i="2" l="1"/>
  <c r="Q28" i="2" l="1"/>
  <c r="P28" i="2" l="1"/>
  <c r="P18" i="2"/>
  <c r="R13" i="2" l="1"/>
  <c r="R14" i="2"/>
  <c r="R15" i="2"/>
  <c r="R16" i="2"/>
  <c r="R17" i="2"/>
  <c r="L18" i="2"/>
  <c r="M18" i="2"/>
  <c r="N18" i="2"/>
  <c r="O18" i="2"/>
  <c r="Q18" i="2"/>
  <c r="L28" i="2"/>
  <c r="N28" i="2"/>
  <c r="O28" i="2"/>
  <c r="R39" i="2"/>
  <c r="R40" i="2"/>
  <c r="R41" i="2"/>
  <c r="R42" i="2"/>
  <c r="R43" i="2"/>
  <c r="R44" i="2"/>
  <c r="R45" i="2"/>
  <c r="R46" i="2"/>
  <c r="R49" i="2"/>
  <c r="R50" i="2"/>
  <c r="R51" i="2"/>
  <c r="R52" i="2"/>
  <c r="R53" i="2"/>
  <c r="L54" i="2"/>
  <c r="M54" i="2"/>
  <c r="N54" i="2"/>
  <c r="O54" i="2"/>
  <c r="P54" i="2"/>
  <c r="R58" i="2"/>
  <c r="R59" i="2"/>
  <c r="R70" i="2"/>
  <c r="R71" i="2"/>
  <c r="L72" i="2"/>
  <c r="M72" i="2"/>
  <c r="N72" i="2"/>
  <c r="O72" i="2"/>
  <c r="P72" i="2"/>
  <c r="Q72" i="2"/>
  <c r="R72" i="2"/>
  <c r="Q11" i="2" l="1"/>
  <c r="Q85" i="2" s="1"/>
  <c r="L11" i="2"/>
  <c r="L85" i="2" s="1"/>
  <c r="M11" i="2"/>
  <c r="M85" i="2" s="1"/>
  <c r="N11" i="2"/>
  <c r="N85" i="2" s="1"/>
  <c r="O11" i="2"/>
  <c r="O85" i="2" s="1"/>
  <c r="P11" i="2"/>
  <c r="P85" i="2" s="1"/>
  <c r="G18" i="2"/>
  <c r="G11" i="2" s="1"/>
  <c r="K54" i="2" l="1"/>
  <c r="K28" i="2"/>
  <c r="K18" i="2"/>
  <c r="K12" i="2"/>
  <c r="J12" i="2"/>
  <c r="J54" i="2" l="1"/>
  <c r="R54" i="2" s="1"/>
  <c r="J18" i="2"/>
  <c r="I18" i="2"/>
  <c r="H18" i="2"/>
  <c r="F18" i="2"/>
  <c r="F11" i="2" s="1"/>
  <c r="K72" i="2"/>
  <c r="K11" i="2" s="1"/>
  <c r="J72" i="2"/>
  <c r="I72" i="2"/>
  <c r="H72" i="2"/>
  <c r="G72" i="2"/>
  <c r="F72" i="2"/>
  <c r="H11" i="2" l="1"/>
  <c r="R18" i="2"/>
  <c r="J11" i="2"/>
  <c r="J85" i="2" s="1"/>
  <c r="I12" i="2"/>
  <c r="F12" i="2"/>
  <c r="R12" i="2" l="1"/>
  <c r="I11" i="2"/>
  <c r="I85" i="2" s="1"/>
  <c r="H85" i="2" l="1"/>
  <c r="G85" i="2" l="1"/>
  <c r="K85" i="2"/>
  <c r="F69" i="2" l="1"/>
  <c r="R64" i="2"/>
  <c r="F38" i="2"/>
  <c r="F47" i="2" l="1"/>
  <c r="R28" i="2" l="1"/>
  <c r="R11" i="2"/>
  <c r="R85" i="2" s="1"/>
  <c r="F85" i="2" l="1"/>
</calcChain>
</file>

<file path=xl/sharedStrings.xml><?xml version="1.0" encoding="utf-8"?>
<sst xmlns="http://schemas.openxmlformats.org/spreadsheetml/2006/main" count="198" uniqueCount="107">
  <si>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</si>
  <si>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</si>
  <si>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</si>
  <si>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</si>
  <si>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</si>
  <si>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</si>
  <si>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</si>
  <si>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</si>
  <si>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</si>
  <si>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</si>
  <si>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</si>
  <si>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</si>
  <si>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</si>
  <si>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</si>
  <si>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</si>
  <si>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</si>
  <si>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</si>
  <si>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</si>
  <si>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</si>
  <si>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</si>
  <si>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</si>
  <si>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</si>
  <si>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</si>
  <si>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</si>
  <si>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</si>
  <si>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</si>
  <si>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</si>
  <si>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</si>
  <si>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</si>
  <si>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</si>
  <si>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</si>
  <si>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</si>
  <si>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</si>
  <si>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</si>
  <si>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</si>
  <si>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</si>
  <si>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</si>
  <si>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</si>
  <si>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</si>
  <si>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</si>
  <si>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</si>
  <si>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</si>
  <si>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</si>
  <si>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</si>
  <si>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</si>
  <si>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</si>
  <si>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</si>
  <si>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</si>
  <si>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</si>
  <si>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</si>
  <si>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</si>
  <si>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</si>
  <si>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</si>
  <si>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</si>
  <si>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</si>
  <si>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</si>
  <si>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</si>
  <si>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</si>
  <si>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</si>
  <si>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</si>
  <si>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</si>
  <si>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</si>
  <si>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</si>
  <si>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</si>
  <si>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</si>
  <si>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</si>
  <si>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</si>
  <si>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 xml:space="preserve">Nombre de la institución </t>
  </si>
  <si>
    <t>Año {año}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</si>
  <si>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</si>
  <si>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</si>
  <si>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</si>
  <si>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</si>
  <si>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</si>
  <si>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</si>
  <si>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</si>
  <si>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</si>
  <si>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</si>
  <si>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{Ministerio al que está adscrito (si aplica)}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</si>
  <si>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</si>
  <si>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</si>
  <si>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</si>
  <si>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</si>
  <si>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</si>
  <si>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</si>
  <si>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</si>
  <si>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</si>
  <si>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</si>
  <si>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</si>
  <si>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</si>
  <si>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</si>
  <si>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</si>
  <si>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</si>
  <si>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</si>
  <si>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</si>
  <si>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</si>
  <si>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</si>
  <si>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t xml:space="preserve">SERVICIO NACIONAL DE SALUD </t>
  </si>
  <si>
    <t>HOSPITAL DE ENGOMBE</t>
  </si>
  <si>
    <t>Licda. Altagracia Sanchez</t>
  </si>
  <si>
    <t>Lic. de Contabilidad</t>
  </si>
  <si>
    <t xml:space="preserve">     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</si>
  <si>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</si>
  <si>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</si>
  <si>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t xml:space="preserve">                Licda. Evelyn Raquel Minaya</t>
  </si>
  <si>
    <t xml:space="preserve">          Administradora</t>
  </si>
  <si>
    <t>MARZO  Año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</si>
</sst>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.0_);_(* \(#,##0.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4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</cellStyleXfs>
  <cellXfs count="62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164" fontId="0" fillId="0" borderId="0" xfId="0" applyNumberFormat="1"/>
    <xf numFmtId="0" fontId="2" fillId="2" borderId="3" xfId="0" applyFont="1" applyFill="1" applyBorder="1" applyAlignment="1">
      <alignment horizontal="left" vertical="center"/>
    </xf>
    <xf numFmtId="164" fontId="3" fillId="2" borderId="2" xfId="0" applyNumberFormat="1" applyFont="1" applyFill="1" applyBorder="1"/>
    <xf numFmtId="0" fontId="2" fillId="2" borderId="2" xfId="0" applyFont="1" applyFill="1" applyBorder="1" applyAlignment="1">
      <alignment vertical="center"/>
    </xf>
    <xf numFmtId="0" fontId="2" fillId="4" borderId="3" xfId="0" applyFont="1" applyFill="1" applyBorder="1" applyAlignment="1">
      <alignment horizontal="center"/>
    </xf>
    <xf numFmtId="0" fontId="0" fillId="0" borderId="7" xfId="0" applyBorder="1"/>
    <xf numFmtId="0" fontId="2" fillId="4" borderId="8" xfId="0" applyFont="1" applyFill="1" applyBorder="1" applyAlignment="1">
      <alignment horizontal="center"/>
    </xf>
    <xf numFmtId="0" fontId="0" fillId="0" borderId="10" xfId="0" applyBorder="1"/>
    <xf numFmtId="0" fontId="2" fillId="4" borderId="3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3" fillId="0" borderId="12" xfId="0" applyFont="1" applyBorder="1" applyAlignment="1">
      <alignment wrapText="1"/>
    </xf>
    <xf numFmtId="43" fontId="0" fillId="0" borderId="0" xfId="1" applyFont="1"/>
    <xf numFmtId="43" fontId="3" fillId="0" borderId="1" xfId="0" applyNumberFormat="1" applyFont="1" applyBorder="1"/>
    <xf numFmtId="0" fontId="3" fillId="0" borderId="0" xfId="0" applyFont="1"/>
    <xf numFmtId="43" fontId="0" fillId="0" borderId="0" xfId="1" applyFont="1" applyAlignment="1">
      <alignment horizontal="left"/>
    </xf>
    <xf numFmtId="43" fontId="3" fillId="0" borderId="0" xfId="0" applyNumberFormat="1" applyFont="1"/>
    <xf numFmtId="0" fontId="10" fillId="0" borderId="0" xfId="0" applyFont="1"/>
    <xf numFmtId="0" fontId="0" fillId="0" borderId="0" xfId="0" applyFont="1"/>
    <xf numFmtId="43" fontId="0" fillId="0" borderId="0" xfId="0" applyNumberFormat="1" applyFont="1"/>
    <xf numFmtId="0" fontId="0" fillId="0" borderId="0" xfId="0" applyFont="1" applyAlignment="1">
      <alignment horizontal="left" indent="2"/>
    </xf>
    <xf numFmtId="164" fontId="0" fillId="0" borderId="0" xfId="0" applyNumberFormat="1" applyFont="1"/>
    <xf numFmtId="0" fontId="0" fillId="0" borderId="7" xfId="0" applyFont="1" applyBorder="1"/>
    <xf numFmtId="4" fontId="0" fillId="0" borderId="0" xfId="0" applyNumberFormat="1" applyFont="1"/>
    <xf numFmtId="0" fontId="0" fillId="0" borderId="12" xfId="0" applyFont="1" applyBorder="1" applyAlignment="1">
      <alignment vertical="center"/>
    </xf>
    <xf numFmtId="0" fontId="12" fillId="0" borderId="0" xfId="3" applyFont="1"/>
    <xf numFmtId="0" fontId="0" fillId="0" borderId="0" xfId="0" applyAlignment="1">
      <alignment horizontal="center"/>
    </xf>
    <xf numFmtId="0" fontId="3" fillId="0" borderId="13" xfId="0" applyFont="1" applyBorder="1" applyAlignment="1">
      <alignment horizontal="center"/>
    </xf>
    <xf numFmtId="43" fontId="3" fillId="0" borderId="1" xfId="0" applyNumberFormat="1" applyFont="1" applyBorder="1" applyAlignment="1">
      <alignment vertical="top"/>
    </xf>
    <xf numFmtId="0" fontId="0" fillId="0" borderId="0" xfId="0" applyFont="1" applyAlignment="1">
      <alignment vertical="top"/>
    </xf>
    <xf numFmtId="43" fontId="3" fillId="0" borderId="0" xfId="0" applyNumberFormat="1" applyFont="1" applyAlignment="1">
      <alignment vertical="top"/>
    </xf>
    <xf numFmtId="43" fontId="0" fillId="0" borderId="0" xfId="1" applyFont="1" applyAlignment="1">
      <alignment vertical="top"/>
    </xf>
    <xf numFmtId="4" fontId="0" fillId="0" borderId="0" xfId="0" applyNumberFormat="1" applyFont="1" applyAlignment="1">
      <alignment vertical="top"/>
    </xf>
    <xf numFmtId="0" fontId="3" fillId="0" borderId="13" xfId="0" applyFont="1" applyBorder="1" applyAlignment="1"/>
    <xf numFmtId="164" fontId="0" fillId="3" borderId="0" xfId="0" applyNumberFormat="1" applyFill="1"/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3" fillId="0" borderId="14" xfId="0" applyFont="1" applyBorder="1" applyAlignment="1">
      <alignment horizontal="center" wrapText="1"/>
    </xf>
    <xf numFmtId="0" fontId="3" fillId="0" borderId="13" xfId="0" applyFont="1" applyBorder="1" applyAlignment="1">
      <alignment horizontal="center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 readingOrder="1"/>
    </xf>
    <xf numFmtId="0" fontId="11" fillId="0" borderId="0" xfId="0" applyFont="1" applyBorder="1" applyAlignment="1">
      <alignment horizontal="center" vertical="center" wrapText="1" readingOrder="1"/>
    </xf>
    <xf numFmtId="0" fontId="11" fillId="0" borderId="5" xfId="0" applyFont="1" applyBorder="1" applyAlignment="1">
      <alignment horizontal="center" vertical="top" wrapText="1" readingOrder="1"/>
    </xf>
    <xf numFmtId="0" fontId="11" fillId="0" borderId="0" xfId="0" applyFont="1" applyBorder="1" applyAlignment="1">
      <alignment horizontal="center" vertical="top" wrapText="1" readingOrder="1"/>
    </xf>
    <xf numFmtId="0" fontId="0" fillId="0" borderId="5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2" fillId="4" borderId="11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</cellXfs>
  <cellStyles count="5">
    <cellStyle name="Millares" xfId="1" builtinId="3"/>
    <cellStyle name="Millares 2" xfId="4"/>
    <cellStyle name="Millares 2 2" xfId="2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2</xdr:col>
      <xdr:colOff>1718715</xdr:colOff>
      <xdr:row>4</xdr:row>
      <xdr:rowOff>126015</xdr:rowOff>
    </xdr:to>
    <xdr:pic>
      <xdr:nvPicPr>
        <xdr:cNvPr id="9" name="Picture 2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774" y="371707"/>
          <a:ext cx="1718715" cy="75327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2439330</xdr:colOff>
      <xdr:row>0</xdr:row>
      <xdr:rowOff>81311</xdr:rowOff>
    </xdr:from>
    <xdr:to>
      <xdr:col>2</xdr:col>
      <xdr:colOff>5378141</xdr:colOff>
      <xdr:row>6</xdr:row>
      <xdr:rowOff>116158</xdr:rowOff>
    </xdr:to>
    <xdr:pic>
      <xdr:nvPicPr>
        <xdr:cNvPr id="14" name="Imagen 4" descr="REDUCCION (1)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67104" y="81311"/>
          <a:ext cx="2938811" cy="14171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647701</xdr:colOff>
      <xdr:row>2</xdr:row>
      <xdr:rowOff>171450</xdr:rowOff>
    </xdr:from>
    <xdr:to>
      <xdr:col>15</xdr:col>
      <xdr:colOff>628650</xdr:colOff>
      <xdr:row>5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xmlns="" id="{DA90AB8D-F807-40B9-9755-7FF1AF034BC0}"/>
            </a:ext>
          </a:extLst>
        </xdr:cNvPr>
        <xdr:cNvSpPr txBox="1"/>
      </xdr:nvSpPr>
      <xdr:spPr>
        <a:xfrm>
          <a:off x="16192501" y="552450"/>
          <a:ext cx="176212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2</xdr:col>
      <xdr:colOff>19050</xdr:colOff>
      <xdr:row>2</xdr:row>
      <xdr:rowOff>219075</xdr:rowOff>
    </xdr:from>
    <xdr:to>
      <xdr:col>2</xdr:col>
      <xdr:colOff>1657349</xdr:colOff>
      <xdr:row>5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xmlns="" id="{525F934E-34CA-4880-98B4-11CD1A84EB15}"/>
            </a:ext>
          </a:extLst>
        </xdr:cNvPr>
        <xdr:cNvSpPr txBox="1"/>
      </xdr:nvSpPr>
      <xdr:spPr>
        <a:xfrm>
          <a:off x="1543050" y="6000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122"/>
  <sheetViews>
    <sheetView showGridLines="0" tabSelected="1" zoomScale="82" zoomScaleNormal="82" workbookViewId="0">
      <selection activeCell="F98" sqref="F98"/>
    </sheetView>
  </sheetViews>
  <sheetFormatPr baseColWidth="10" defaultColWidth="11.42578125" defaultRowHeight="15" x14ac:dyDescent="0.25"/>
  <cols>
    <col min="1" max="1" width="2" customWidth="1"/>
    <col min="2" max="2" width="2.85546875" hidden="1" customWidth="1"/>
    <col min="3" max="3" width="99.42578125" customWidth="1"/>
    <col min="4" max="4" width="19.28515625" customWidth="1"/>
    <col min="5" max="5" width="15.28515625" customWidth="1"/>
    <col min="6" max="6" width="17.140625" customWidth="1"/>
    <col min="7" max="7" width="18.7109375" customWidth="1"/>
    <col min="8" max="8" width="16.42578125" customWidth="1"/>
    <col min="9" max="9" width="15.42578125" customWidth="1"/>
    <col min="10" max="10" width="16.28515625" customWidth="1"/>
    <col min="11" max="11" width="18" customWidth="1"/>
    <col min="12" max="12" width="16.140625" customWidth="1"/>
    <col min="13" max="13" width="15.28515625" customWidth="1"/>
    <col min="14" max="14" width="15.7109375" customWidth="1"/>
    <col min="15" max="15" width="15.5703125" customWidth="1"/>
    <col min="16" max="16" width="14.140625" customWidth="1"/>
    <col min="17" max="17" width="15.140625" bestFit="1" customWidth="1"/>
    <col min="18" max="18" width="17.85546875" customWidth="1"/>
  </cols>
  <sheetData>
    <row r="1" spans="3:19" x14ac:dyDescent="0.25"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</row>
    <row r="2" spans="3:19" x14ac:dyDescent="0.25"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</row>
    <row r="3" spans="3:19" ht="28.5" customHeight="1" x14ac:dyDescent="0.25">
      <c r="C3" s="47" t="s">
        <v>97</v>
      </c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</row>
    <row r="4" spans="3:19" ht="21" customHeight="1" x14ac:dyDescent="0.25">
      <c r="C4" s="49" t="s">
        <v>98</v>
      </c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</row>
    <row r="5" spans="3:19" x14ac:dyDescent="0.25">
      <c r="C5" s="51" t="s">
        <v>106</v>
      </c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</row>
    <row r="6" spans="3:19" ht="15.75" customHeight="1" x14ac:dyDescent="0.25">
      <c r="C6" s="49" t="s">
        <v>94</v>
      </c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</row>
    <row r="7" spans="3:19" ht="15.75" customHeight="1" x14ac:dyDescent="0.25">
      <c r="C7" s="50" t="s">
        <v>79</v>
      </c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</row>
    <row r="8" spans="3:19" x14ac:dyDescent="0.25"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</row>
    <row r="9" spans="3:19" ht="25.5" customHeight="1" x14ac:dyDescent="0.25">
      <c r="C9" s="44" t="s">
        <v>66</v>
      </c>
      <c r="D9" s="45" t="s">
        <v>96</v>
      </c>
      <c r="E9" s="45" t="s">
        <v>95</v>
      </c>
      <c r="F9" s="53" t="s">
        <v>93</v>
      </c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5"/>
    </row>
    <row r="10" spans="3:19" x14ac:dyDescent="0.25">
      <c r="C10" s="44"/>
      <c r="D10" s="46"/>
      <c r="E10" s="46"/>
      <c r="F10" s="10" t="s">
        <v>81</v>
      </c>
      <c r="G10" s="10" t="s">
        <v>82</v>
      </c>
      <c r="H10" s="10" t="s">
        <v>83</v>
      </c>
      <c r="I10" s="10" t="s">
        <v>84</v>
      </c>
      <c r="J10" s="12" t="s">
        <v>85</v>
      </c>
      <c r="K10" s="10" t="s">
        <v>86</v>
      </c>
      <c r="L10" s="12" t="s">
        <v>87</v>
      </c>
      <c r="M10" s="10" t="s">
        <v>88</v>
      </c>
      <c r="N10" s="10" t="s">
        <v>89</v>
      </c>
      <c r="O10" s="10" t="s">
        <v>90</v>
      </c>
      <c r="P10" s="10" t="s">
        <v>91</v>
      </c>
      <c r="Q10" s="12" t="s">
        <v>92</v>
      </c>
      <c r="R10" s="10" t="s">
        <v>80</v>
      </c>
    </row>
    <row r="11" spans="3:19" x14ac:dyDescent="0.25">
      <c r="C11" s="1" t="s">
        <v>0</v>
      </c>
      <c r="D11" s="2">
        <f>D12+D18+D28+D54</f>
        <v>469404540.18000001</v>
      </c>
      <c r="E11" s="2"/>
      <c r="F11" s="18">
        <f>F18+F28+F54</f>
        <v>3587627.38</v>
      </c>
      <c r="G11" s="18">
        <f>G18+G28+G54</f>
        <v>3792457.33</v>
      </c>
      <c r="H11" s="18">
        <f>H12+H18+H28+H38+H47+H54+H64+H69+H72</f>
        <v>4275347</v>
      </c>
      <c r="I11" s="18">
        <f>I12+I18+I28+I38+I47+I54+I64+I69+I72</f>
        <v>0</v>
      </c>
      <c r="J11" s="18">
        <f t="shared" ref="J11:P11" si="0">J12+J18+J28+J38+J47+J54+J64+J69+J72</f>
        <v>0</v>
      </c>
      <c r="K11" s="18">
        <f t="shared" si="0"/>
        <v>0</v>
      </c>
      <c r="L11" s="18">
        <f>L12+L18+L28+L38+L47+L54+L64+L69+L72</f>
        <v>0</v>
      </c>
      <c r="M11" s="18">
        <f>M12+M18+M28+M38+M47+M54+M64+M69+M72</f>
        <v>0</v>
      </c>
      <c r="N11" s="18">
        <f>N12+N18+N28+N38+N47+N54+N64+N69+N72+N14</f>
        <v>0</v>
      </c>
      <c r="O11" s="18">
        <f t="shared" si="0"/>
        <v>0</v>
      </c>
      <c r="P11" s="33">
        <f t="shared" si="0"/>
        <v>0</v>
      </c>
      <c r="Q11" s="18">
        <f>Q18+Q28+Q54</f>
        <v>0</v>
      </c>
      <c r="R11" s="2">
        <f>F11+G11+H11+I11+J11+K11+L11+M11+N11+O11+P11+Q11</f>
        <v>11655431.710000001</v>
      </c>
    </row>
    <row r="12" spans="3:19" x14ac:dyDescent="0.25">
      <c r="C12" s="3" t="s">
        <v>1</v>
      </c>
      <c r="D12" s="4">
        <v>416159473.43000001</v>
      </c>
      <c r="E12" s="4"/>
      <c r="F12" s="21">
        <f>SUM(F13:G17)</f>
        <v>160000</v>
      </c>
      <c r="G12" s="23"/>
      <c r="H12" s="17">
        <f>SUM(H13:I17)</f>
        <v>2411879.88</v>
      </c>
      <c r="I12" s="21">
        <f>SUM(I13:J17)</f>
        <v>0</v>
      </c>
      <c r="J12" s="21">
        <f>SUM(J13:K17)</f>
        <v>0</v>
      </c>
      <c r="K12" s="21">
        <f>SUM(K13:L17)</f>
        <v>0</v>
      </c>
      <c r="L12" s="23"/>
      <c r="M12" s="23"/>
      <c r="N12" s="23"/>
      <c r="O12" s="23"/>
      <c r="P12" s="34"/>
      <c r="Q12" s="23"/>
      <c r="R12" s="24">
        <f>SUM(F12:Q12)</f>
        <v>2571879.88</v>
      </c>
    </row>
    <row r="13" spans="3:19" x14ac:dyDescent="0.25">
      <c r="C13" s="25" t="s">
        <v>2</v>
      </c>
      <c r="D13" s="26"/>
      <c r="E13" s="26"/>
      <c r="F13" s="17">
        <v>160000</v>
      </c>
      <c r="G13" s="23"/>
      <c r="H13" s="17"/>
      <c r="I13" s="17"/>
      <c r="J13" s="23"/>
      <c r="K13" s="23"/>
      <c r="L13" s="23"/>
      <c r="M13" s="23"/>
      <c r="N13" s="17"/>
      <c r="O13" s="23"/>
      <c r="P13" s="34"/>
      <c r="Q13" s="23"/>
      <c r="R13" s="24">
        <f t="shared" ref="R13:R17" si="1">SUM(F13:Q13)</f>
        <v>160000</v>
      </c>
    </row>
    <row r="14" spans="3:19" x14ac:dyDescent="0.25">
      <c r="C14" s="25" t="s">
        <v>3</v>
      </c>
      <c r="D14" s="26"/>
      <c r="E14" s="26"/>
      <c r="F14" s="23"/>
      <c r="G14" s="27"/>
      <c r="H14" s="17">
        <v>2411879.88</v>
      </c>
      <c r="I14" s="23"/>
      <c r="J14" s="23"/>
      <c r="K14" s="23"/>
      <c r="L14" s="23"/>
      <c r="M14" s="23"/>
      <c r="N14" s="20"/>
      <c r="O14" s="23"/>
      <c r="P14" s="34"/>
      <c r="Q14" s="23"/>
      <c r="R14" s="24">
        <f t="shared" si="1"/>
        <v>2411879.88</v>
      </c>
    </row>
    <row r="15" spans="3:19" x14ac:dyDescent="0.25">
      <c r="C15" s="25" t="s">
        <v>4</v>
      </c>
      <c r="D15" s="26"/>
      <c r="E15" s="26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34"/>
      <c r="Q15" s="23"/>
      <c r="R15" s="24">
        <f t="shared" si="1"/>
        <v>0</v>
      </c>
      <c r="S15" s="13"/>
    </row>
    <row r="16" spans="3:19" x14ac:dyDescent="0.25">
      <c r="C16" s="25" t="s">
        <v>5</v>
      </c>
      <c r="D16" s="26"/>
      <c r="E16" s="26"/>
      <c r="F16" s="23"/>
      <c r="G16" s="23"/>
      <c r="H16" s="23"/>
      <c r="I16" s="23"/>
      <c r="J16" s="23"/>
      <c r="K16" s="23"/>
      <c r="L16" s="23"/>
      <c r="M16" s="23"/>
      <c r="N16" s="17"/>
      <c r="O16" s="23"/>
      <c r="P16" s="34"/>
      <c r="Q16" s="23"/>
      <c r="R16" s="24">
        <f t="shared" si="1"/>
        <v>0</v>
      </c>
    </row>
    <row r="17" spans="3:18" x14ac:dyDescent="0.25">
      <c r="C17" s="25" t="s">
        <v>6</v>
      </c>
      <c r="D17" s="26"/>
      <c r="E17" s="26"/>
      <c r="F17" s="23"/>
      <c r="G17" s="23"/>
      <c r="H17" s="23"/>
      <c r="I17" s="23"/>
      <c r="J17" s="21"/>
      <c r="K17" s="23"/>
      <c r="L17" s="23"/>
      <c r="M17" s="23"/>
      <c r="N17" s="23"/>
      <c r="O17" s="23"/>
      <c r="P17" s="34"/>
      <c r="Q17" s="23"/>
      <c r="R17" s="24">
        <f t="shared" si="1"/>
        <v>0</v>
      </c>
    </row>
    <row r="18" spans="3:18" x14ac:dyDescent="0.25">
      <c r="C18" s="3" t="s">
        <v>7</v>
      </c>
      <c r="D18" s="4">
        <f t="shared" ref="D18:K18" si="2">SUM(D19:D27)</f>
        <v>10572045</v>
      </c>
      <c r="E18" s="4"/>
      <c r="F18" s="21">
        <f t="shared" si="2"/>
        <v>840216.72999999986</v>
      </c>
      <c r="G18" s="21">
        <f t="shared" si="2"/>
        <v>634610.4</v>
      </c>
      <c r="H18" s="21">
        <f t="shared" si="2"/>
        <v>776004.23</v>
      </c>
      <c r="I18" s="21">
        <f t="shared" si="2"/>
        <v>0</v>
      </c>
      <c r="J18" s="21">
        <f t="shared" si="2"/>
        <v>0</v>
      </c>
      <c r="K18" s="21">
        <f t="shared" si="2"/>
        <v>0</v>
      </c>
      <c r="L18" s="21">
        <f t="shared" ref="L18:Q18" si="3">SUM(L19:L27)</f>
        <v>0</v>
      </c>
      <c r="M18" s="21">
        <f t="shared" si="3"/>
        <v>0</v>
      </c>
      <c r="N18" s="21">
        <f t="shared" si="3"/>
        <v>0</v>
      </c>
      <c r="O18" s="21">
        <f t="shared" si="3"/>
        <v>0</v>
      </c>
      <c r="P18" s="35">
        <f>SUM(P19:P27)</f>
        <v>0</v>
      </c>
      <c r="Q18" s="21">
        <f t="shared" si="3"/>
        <v>0</v>
      </c>
      <c r="R18" s="21">
        <f>SUM(F18:Q18)</f>
        <v>2250831.36</v>
      </c>
    </row>
    <row r="19" spans="3:18" x14ac:dyDescent="0.25">
      <c r="C19" s="25" t="s">
        <v>8</v>
      </c>
      <c r="D19" s="26">
        <v>1656774.4</v>
      </c>
      <c r="E19" s="26"/>
      <c r="F19" s="17">
        <v>250625.85</v>
      </c>
      <c r="G19" s="17">
        <v>131194.76</v>
      </c>
      <c r="H19" s="17">
        <v>150593.20000000001</v>
      </c>
      <c r="I19" s="17"/>
      <c r="J19" s="17"/>
      <c r="K19" s="17"/>
      <c r="L19" s="17"/>
      <c r="M19" s="17"/>
      <c r="N19" s="17"/>
      <c r="O19" s="17"/>
      <c r="P19" s="36"/>
      <c r="Q19" s="28"/>
      <c r="R19" s="24">
        <f t="shared" ref="R19:R27" si="4">SUM(F19:Q19)</f>
        <v>532413.81000000006</v>
      </c>
    </row>
    <row r="20" spans="3:18" x14ac:dyDescent="0.25">
      <c r="C20" s="25" t="s">
        <v>9</v>
      </c>
      <c r="D20" s="26">
        <v>2849191.6</v>
      </c>
      <c r="E20" s="26"/>
      <c r="F20" s="17">
        <v>385987.28999999992</v>
      </c>
      <c r="G20" s="17">
        <v>330332.74</v>
      </c>
      <c r="H20" s="17">
        <v>394533</v>
      </c>
      <c r="I20" s="17"/>
      <c r="J20" s="17"/>
      <c r="K20" s="17"/>
      <c r="L20" s="17"/>
      <c r="M20" s="17"/>
      <c r="N20" s="17"/>
      <c r="O20" s="17"/>
      <c r="P20" s="37"/>
      <c r="Q20" s="28"/>
      <c r="R20" s="24">
        <f t="shared" si="4"/>
        <v>1110853.0299999998</v>
      </c>
    </row>
    <row r="21" spans="3:18" x14ac:dyDescent="0.25">
      <c r="C21" s="25" t="s">
        <v>10</v>
      </c>
      <c r="D21" s="26"/>
      <c r="E21" s="26"/>
      <c r="F21" s="17"/>
      <c r="G21" s="17"/>
      <c r="H21" s="17"/>
      <c r="I21" s="23"/>
      <c r="J21" s="17"/>
      <c r="K21" s="23"/>
      <c r="L21" s="23"/>
      <c r="M21" s="23"/>
      <c r="N21" s="17"/>
      <c r="O21" s="23"/>
      <c r="P21" s="23"/>
      <c r="Q21" s="23"/>
      <c r="R21" s="24">
        <f t="shared" si="4"/>
        <v>0</v>
      </c>
    </row>
    <row r="22" spans="3:18" x14ac:dyDescent="0.25">
      <c r="C22" s="25" t="s">
        <v>11</v>
      </c>
      <c r="D22" s="26">
        <v>136000</v>
      </c>
      <c r="E22" s="26"/>
      <c r="F22" s="17">
        <v>8500</v>
      </c>
      <c r="G22" s="17">
        <v>8500</v>
      </c>
      <c r="H22" s="17">
        <v>8500</v>
      </c>
      <c r="I22" s="17"/>
      <c r="J22" s="17"/>
      <c r="K22" s="17"/>
      <c r="L22" s="17"/>
      <c r="M22" s="17"/>
      <c r="N22" s="17"/>
      <c r="O22" s="17"/>
      <c r="P22" s="17"/>
      <c r="Q22" s="28"/>
      <c r="R22" s="24">
        <f t="shared" si="4"/>
        <v>25500</v>
      </c>
    </row>
    <row r="23" spans="3:18" x14ac:dyDescent="0.25">
      <c r="C23" s="25" t="s">
        <v>12</v>
      </c>
      <c r="D23" s="26">
        <v>514680</v>
      </c>
      <c r="E23" s="26"/>
      <c r="F23" s="17"/>
      <c r="G23" s="17">
        <v>34220</v>
      </c>
      <c r="H23" s="17"/>
      <c r="I23" s="17"/>
      <c r="J23" s="17"/>
      <c r="K23" s="23"/>
      <c r="L23" s="17"/>
      <c r="M23" s="17"/>
      <c r="N23" s="17"/>
      <c r="O23" s="17"/>
      <c r="P23" s="17"/>
      <c r="Q23" s="17"/>
      <c r="R23" s="24">
        <f t="shared" si="4"/>
        <v>34220</v>
      </c>
    </row>
    <row r="24" spans="3:18" x14ac:dyDescent="0.25">
      <c r="C24" s="25" t="s">
        <v>13</v>
      </c>
      <c r="D24" s="26"/>
      <c r="E24" s="26"/>
      <c r="F24" s="17"/>
      <c r="G24" s="17"/>
      <c r="H24" s="17"/>
      <c r="I24" s="23"/>
      <c r="J24" s="17"/>
      <c r="K24" s="23"/>
      <c r="L24" s="23"/>
      <c r="M24" s="23"/>
      <c r="N24" s="17"/>
      <c r="O24" s="23"/>
      <c r="P24" s="23"/>
      <c r="Q24" s="23"/>
      <c r="R24" s="24">
        <f t="shared" si="4"/>
        <v>0</v>
      </c>
    </row>
    <row r="25" spans="3:18" x14ac:dyDescent="0.25">
      <c r="C25" s="25" t="s">
        <v>14</v>
      </c>
      <c r="D25" s="26">
        <v>4935000</v>
      </c>
      <c r="E25" s="26"/>
      <c r="F25" s="17"/>
      <c r="G25" s="17">
        <v>130362.9</v>
      </c>
      <c r="H25" s="17">
        <v>189567.78999999998</v>
      </c>
      <c r="I25" s="17"/>
      <c r="J25" s="17"/>
      <c r="K25" s="17"/>
      <c r="L25" s="17"/>
      <c r="M25" s="17"/>
      <c r="N25" s="17"/>
      <c r="O25" s="17"/>
      <c r="P25" s="17"/>
      <c r="Q25" s="28"/>
      <c r="R25" s="24">
        <f t="shared" si="4"/>
        <v>319930.68999999994</v>
      </c>
    </row>
    <row r="26" spans="3:18" x14ac:dyDescent="0.25">
      <c r="C26" s="25" t="s">
        <v>15</v>
      </c>
      <c r="D26" s="26">
        <v>480399</v>
      </c>
      <c r="E26" s="26"/>
      <c r="F26" s="17">
        <v>195103.59</v>
      </c>
      <c r="G26" s="17"/>
      <c r="H26" s="17">
        <v>32810.239999999998</v>
      </c>
      <c r="I26" s="17"/>
      <c r="J26" s="17"/>
      <c r="K26" s="17"/>
      <c r="L26" s="17"/>
      <c r="M26" s="17"/>
      <c r="N26" s="17"/>
      <c r="O26" s="17"/>
      <c r="P26" s="17"/>
      <c r="Q26" s="17"/>
      <c r="R26" s="24">
        <f t="shared" si="4"/>
        <v>227913.83</v>
      </c>
    </row>
    <row r="27" spans="3:18" x14ac:dyDescent="0.25">
      <c r="C27" s="25" t="s">
        <v>16</v>
      </c>
      <c r="D27" s="26"/>
      <c r="E27" s="26"/>
      <c r="F27" s="17"/>
      <c r="G27" s="17"/>
      <c r="H27" s="17"/>
      <c r="I27" s="23"/>
      <c r="J27" s="17"/>
      <c r="K27" s="17"/>
      <c r="L27" s="17"/>
      <c r="M27" s="23"/>
      <c r="N27" s="17"/>
      <c r="O27" s="17"/>
      <c r="P27" s="17"/>
      <c r="Q27" s="17"/>
      <c r="R27" s="24">
        <f t="shared" si="4"/>
        <v>0</v>
      </c>
    </row>
    <row r="28" spans="3:18" x14ac:dyDescent="0.25">
      <c r="C28" s="3" t="s">
        <v>17</v>
      </c>
      <c r="D28" s="4">
        <f t="shared" ref="D28:F28" si="5">SUM(D29:D37)</f>
        <v>35088206.75</v>
      </c>
      <c r="E28" s="4"/>
      <c r="F28" s="21">
        <f t="shared" si="5"/>
        <v>2747410.65</v>
      </c>
      <c r="G28" s="21">
        <f>SUM(G29:G37)</f>
        <v>2643583.7400000002</v>
      </c>
      <c r="H28" s="21">
        <f t="shared" ref="H28" si="6">SUM(H29:H37)</f>
        <v>740202.72</v>
      </c>
      <c r="I28" s="21">
        <f>SUM(I29:I37)</f>
        <v>0</v>
      </c>
      <c r="J28" s="21">
        <f>SUM(J29:J37)</f>
        <v>0</v>
      </c>
      <c r="K28" s="21">
        <f>SUM(K29:K37)</f>
        <v>0</v>
      </c>
      <c r="L28" s="21">
        <f t="shared" ref="L28:O28" si="7">SUM(L29:L37)</f>
        <v>0</v>
      </c>
      <c r="M28" s="21">
        <f t="shared" si="7"/>
        <v>0</v>
      </c>
      <c r="N28" s="21">
        <f t="shared" si="7"/>
        <v>0</v>
      </c>
      <c r="O28" s="21">
        <f t="shared" si="7"/>
        <v>0</v>
      </c>
      <c r="P28" s="21">
        <f>SUM(P29:P37)</f>
        <v>0</v>
      </c>
      <c r="Q28" s="21">
        <f>SUM(Q29:Q37)</f>
        <v>0</v>
      </c>
      <c r="R28" s="21">
        <f>SUM(F28:Q28)</f>
        <v>6131197.1100000003</v>
      </c>
    </row>
    <row r="29" spans="3:18" x14ac:dyDescent="0.25">
      <c r="C29" s="25" t="s">
        <v>18</v>
      </c>
      <c r="D29" s="26">
        <v>7257783.1399999997</v>
      </c>
      <c r="E29" s="26"/>
      <c r="F29" s="17">
        <v>700924.81</v>
      </c>
      <c r="G29" s="17">
        <v>513275.20999999996</v>
      </c>
      <c r="H29" s="17">
        <v>106128.8</v>
      </c>
      <c r="I29" s="17"/>
      <c r="J29" s="17"/>
      <c r="K29" s="17"/>
      <c r="L29" s="17"/>
      <c r="M29" s="17"/>
      <c r="N29" s="17"/>
      <c r="O29" s="17"/>
      <c r="P29" s="17"/>
      <c r="Q29" s="17"/>
      <c r="R29" s="24">
        <f t="shared" ref="R29:R37" si="8">SUM(F29:Q29)</f>
        <v>1320328.82</v>
      </c>
    </row>
    <row r="30" spans="3:18" x14ac:dyDescent="0.25">
      <c r="C30" s="25" t="s">
        <v>19</v>
      </c>
      <c r="D30" s="26">
        <v>832743.8</v>
      </c>
      <c r="E30" s="26"/>
      <c r="F30" s="17"/>
      <c r="G30" s="17">
        <v>10620</v>
      </c>
      <c r="H30" s="17"/>
      <c r="I30" s="23"/>
      <c r="J30" s="17"/>
      <c r="K30" s="17"/>
      <c r="L30" s="17"/>
      <c r="M30" s="23"/>
      <c r="N30" s="17"/>
      <c r="O30" s="17"/>
      <c r="P30" s="17"/>
      <c r="Q30" s="17"/>
      <c r="R30" s="24">
        <f t="shared" si="8"/>
        <v>10620</v>
      </c>
    </row>
    <row r="31" spans="3:18" x14ac:dyDescent="0.25">
      <c r="C31" s="25" t="s">
        <v>20</v>
      </c>
      <c r="D31" s="26"/>
      <c r="E31" s="26"/>
      <c r="F31" s="17"/>
      <c r="G31" s="17"/>
      <c r="H31" s="23"/>
      <c r="I31" s="17"/>
      <c r="J31" s="17"/>
      <c r="K31" s="23"/>
      <c r="L31" s="23"/>
      <c r="M31" s="23"/>
      <c r="N31" s="17"/>
      <c r="O31" s="23"/>
      <c r="P31" s="23"/>
      <c r="Q31" s="23"/>
      <c r="R31" s="24">
        <f t="shared" si="8"/>
        <v>0</v>
      </c>
    </row>
    <row r="32" spans="3:18" x14ac:dyDescent="0.25">
      <c r="C32" s="25" t="s">
        <v>21</v>
      </c>
      <c r="D32" s="26">
        <v>11253140</v>
      </c>
      <c r="E32" s="26"/>
      <c r="F32" s="17">
        <v>246127.5</v>
      </c>
      <c r="G32" s="17">
        <v>23562.55</v>
      </c>
      <c r="H32" s="17">
        <v>16460</v>
      </c>
      <c r="I32" s="17"/>
      <c r="J32" s="17"/>
      <c r="K32" s="17"/>
      <c r="L32" s="17"/>
      <c r="M32" s="17"/>
      <c r="N32" s="17"/>
      <c r="O32" s="17"/>
      <c r="P32" s="17"/>
      <c r="Q32" s="17"/>
      <c r="R32" s="24">
        <f t="shared" si="8"/>
        <v>286150.05</v>
      </c>
    </row>
    <row r="33" spans="3:18" x14ac:dyDescent="0.25">
      <c r="C33" s="25" t="s">
        <v>22</v>
      </c>
      <c r="D33" s="26"/>
      <c r="E33" s="26"/>
      <c r="F33" s="17">
        <v>15664.5</v>
      </c>
      <c r="G33" s="23"/>
      <c r="H33" s="17"/>
      <c r="I33" s="23"/>
      <c r="J33" s="17"/>
      <c r="K33" s="17"/>
      <c r="L33" s="17"/>
      <c r="M33" s="17"/>
      <c r="N33" s="17"/>
      <c r="O33" s="17"/>
      <c r="P33" s="23"/>
      <c r="Q33" s="17"/>
      <c r="R33" s="24">
        <f t="shared" si="8"/>
        <v>15664.5</v>
      </c>
    </row>
    <row r="34" spans="3:18" x14ac:dyDescent="0.25">
      <c r="C34" s="25" t="s">
        <v>23</v>
      </c>
      <c r="D34" s="26"/>
      <c r="E34" s="26"/>
      <c r="F34" s="17"/>
      <c r="G34" s="17"/>
      <c r="H34" s="17"/>
      <c r="I34" s="17"/>
      <c r="J34" s="17"/>
      <c r="K34" s="17"/>
      <c r="L34" s="23"/>
      <c r="M34" s="23"/>
      <c r="N34" s="17"/>
      <c r="O34" s="17"/>
      <c r="P34" s="23"/>
      <c r="Q34" s="23"/>
      <c r="R34" s="24">
        <f t="shared" si="8"/>
        <v>0</v>
      </c>
    </row>
    <row r="35" spans="3:18" x14ac:dyDescent="0.25">
      <c r="C35" s="25" t="s">
        <v>24</v>
      </c>
      <c r="D35" s="26">
        <v>3150163.1</v>
      </c>
      <c r="E35" s="26"/>
      <c r="F35" s="17">
        <v>1161236.32</v>
      </c>
      <c r="G35" s="17">
        <v>1251522.26</v>
      </c>
      <c r="H35" s="17">
        <v>309334</v>
      </c>
      <c r="I35" s="17"/>
      <c r="J35" s="17"/>
      <c r="K35" s="17"/>
      <c r="L35" s="17"/>
      <c r="M35" s="17"/>
      <c r="N35" s="17"/>
      <c r="O35" s="17"/>
      <c r="P35" s="17"/>
      <c r="Q35" s="17"/>
      <c r="R35" s="24">
        <f t="shared" si="8"/>
        <v>2722092.58</v>
      </c>
    </row>
    <row r="36" spans="3:18" x14ac:dyDescent="0.25">
      <c r="C36" s="25" t="s">
        <v>25</v>
      </c>
      <c r="D36" s="26"/>
      <c r="E36" s="26"/>
      <c r="F36" s="17"/>
      <c r="G36" s="17"/>
      <c r="H36" s="17"/>
      <c r="I36" s="23"/>
      <c r="J36" s="17"/>
      <c r="K36" s="23"/>
      <c r="L36" s="23"/>
      <c r="M36" s="23"/>
      <c r="N36" s="17"/>
      <c r="O36" s="23"/>
      <c r="P36" s="23"/>
      <c r="Q36" s="23"/>
      <c r="R36" s="24">
        <f t="shared" si="8"/>
        <v>0</v>
      </c>
    </row>
    <row r="37" spans="3:18" x14ac:dyDescent="0.25">
      <c r="C37" s="25" t="s">
        <v>26</v>
      </c>
      <c r="D37" s="26">
        <v>12594376.710000001</v>
      </c>
      <c r="E37" s="26"/>
      <c r="F37" s="17">
        <v>623457.52</v>
      </c>
      <c r="G37" s="17">
        <v>844603.72</v>
      </c>
      <c r="H37" s="17">
        <v>308279.92</v>
      </c>
      <c r="I37" s="17"/>
      <c r="J37" s="17"/>
      <c r="K37" s="17"/>
      <c r="L37" s="17"/>
      <c r="M37" s="17"/>
      <c r="N37" s="17"/>
      <c r="O37" s="17"/>
      <c r="P37" s="17"/>
      <c r="Q37" s="17"/>
      <c r="R37" s="24">
        <f t="shared" si="8"/>
        <v>1776341.16</v>
      </c>
    </row>
    <row r="38" spans="3:18" x14ac:dyDescent="0.25">
      <c r="C38" s="3" t="s">
        <v>27</v>
      </c>
      <c r="D38" s="4">
        <v>0</v>
      </c>
      <c r="E38" s="4"/>
      <c r="F38" s="21">
        <f>SUM(F39:G46)</f>
        <v>0</v>
      </c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6"/>
      <c r="R38" s="19"/>
    </row>
    <row r="39" spans="3:18" x14ac:dyDescent="0.25">
      <c r="C39" s="25" t="s">
        <v>28</v>
      </c>
      <c r="D39" s="26"/>
      <c r="E39" s="26"/>
      <c r="F39" s="17">
        <v>0</v>
      </c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1">
        <f t="shared" ref="R39:R46" si="9">SUM(F39:Q39)</f>
        <v>0</v>
      </c>
    </row>
    <row r="40" spans="3:18" x14ac:dyDescent="0.25">
      <c r="C40" s="25" t="s">
        <v>29</v>
      </c>
      <c r="D40" s="26"/>
      <c r="E40" s="26"/>
      <c r="F40" s="17">
        <v>0</v>
      </c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1">
        <f t="shared" si="9"/>
        <v>0</v>
      </c>
    </row>
    <row r="41" spans="3:18" x14ac:dyDescent="0.25">
      <c r="C41" s="25" t="s">
        <v>30</v>
      </c>
      <c r="D41" s="26"/>
      <c r="E41" s="26"/>
      <c r="F41" s="17">
        <v>0</v>
      </c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1">
        <f t="shared" si="9"/>
        <v>0</v>
      </c>
    </row>
    <row r="42" spans="3:18" x14ac:dyDescent="0.25">
      <c r="C42" s="25" t="s">
        <v>31</v>
      </c>
      <c r="D42" s="26"/>
      <c r="E42" s="26"/>
      <c r="F42" s="17">
        <v>0</v>
      </c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1">
        <f t="shared" si="9"/>
        <v>0</v>
      </c>
    </row>
    <row r="43" spans="3:18" x14ac:dyDescent="0.25">
      <c r="C43" s="25" t="s">
        <v>32</v>
      </c>
      <c r="D43" s="26"/>
      <c r="E43" s="26"/>
      <c r="F43" s="17">
        <v>0</v>
      </c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1">
        <f t="shared" si="9"/>
        <v>0</v>
      </c>
    </row>
    <row r="44" spans="3:18" x14ac:dyDescent="0.25">
      <c r="C44" s="25" t="s">
        <v>33</v>
      </c>
      <c r="D44" s="26"/>
      <c r="E44" s="26"/>
      <c r="F44" s="17">
        <v>0</v>
      </c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1">
        <f t="shared" si="9"/>
        <v>0</v>
      </c>
    </row>
    <row r="45" spans="3:18" x14ac:dyDescent="0.25">
      <c r="C45" s="25" t="s">
        <v>34</v>
      </c>
      <c r="D45" s="26"/>
      <c r="E45" s="26"/>
      <c r="F45" s="17">
        <v>0</v>
      </c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1">
        <f t="shared" si="9"/>
        <v>0</v>
      </c>
    </row>
    <row r="46" spans="3:18" x14ac:dyDescent="0.25">
      <c r="C46" s="25" t="s">
        <v>35</v>
      </c>
      <c r="D46" s="26"/>
      <c r="E46" s="26"/>
      <c r="F46" s="17">
        <v>0</v>
      </c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1">
        <f t="shared" si="9"/>
        <v>0</v>
      </c>
    </row>
    <row r="47" spans="3:18" x14ac:dyDescent="0.25">
      <c r="C47" s="3" t="s">
        <v>36</v>
      </c>
      <c r="D47" s="4">
        <v>0</v>
      </c>
      <c r="E47" s="4"/>
      <c r="F47" s="24">
        <f>SUM(F48:G53)</f>
        <v>0</v>
      </c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19"/>
    </row>
    <row r="48" spans="3:18" x14ac:dyDescent="0.25">
      <c r="C48" s="25" t="s">
        <v>37</v>
      </c>
      <c r="D48" s="26"/>
      <c r="E48" s="26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19"/>
    </row>
    <row r="49" spans="3:18" x14ac:dyDescent="0.25">
      <c r="C49" s="25" t="s">
        <v>38</v>
      </c>
      <c r="D49" s="26"/>
      <c r="E49" s="26"/>
      <c r="F49" s="17">
        <v>0</v>
      </c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1">
        <f t="shared" ref="R49:R57" si="10">SUM(F49:Q49)</f>
        <v>0</v>
      </c>
    </row>
    <row r="50" spans="3:18" x14ac:dyDescent="0.25">
      <c r="C50" s="25" t="s">
        <v>39</v>
      </c>
      <c r="D50" s="26"/>
      <c r="E50" s="26"/>
      <c r="F50" s="17">
        <v>0</v>
      </c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1">
        <f t="shared" si="10"/>
        <v>0</v>
      </c>
    </row>
    <row r="51" spans="3:18" x14ac:dyDescent="0.25">
      <c r="C51" s="25" t="s">
        <v>40</v>
      </c>
      <c r="D51" s="26"/>
      <c r="E51" s="26"/>
      <c r="F51" s="17">
        <v>0</v>
      </c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1">
        <f t="shared" si="10"/>
        <v>0</v>
      </c>
    </row>
    <row r="52" spans="3:18" x14ac:dyDescent="0.25">
      <c r="C52" s="25" t="s">
        <v>41</v>
      </c>
      <c r="D52" s="26"/>
      <c r="E52" s="26"/>
      <c r="F52" s="17">
        <v>0</v>
      </c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1">
        <f t="shared" si="10"/>
        <v>0</v>
      </c>
    </row>
    <row r="53" spans="3:18" x14ac:dyDescent="0.25">
      <c r="C53" s="25" t="s">
        <v>42</v>
      </c>
      <c r="D53" s="26"/>
      <c r="E53" s="26"/>
      <c r="F53" s="17">
        <v>0</v>
      </c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1">
        <f t="shared" si="10"/>
        <v>0</v>
      </c>
    </row>
    <row r="54" spans="3:18" x14ac:dyDescent="0.25">
      <c r="C54" s="3" t="s">
        <v>43</v>
      </c>
      <c r="D54" s="4">
        <f t="shared" ref="D54" si="11">SUM(D55:D63)</f>
        <v>7584815</v>
      </c>
      <c r="E54" s="4"/>
      <c r="F54" s="21">
        <f>F55+F61</f>
        <v>0</v>
      </c>
      <c r="G54" s="4">
        <f>G56+G59+G65</f>
        <v>514263.19</v>
      </c>
      <c r="H54" s="21">
        <f>H55+H57</f>
        <v>347260.17</v>
      </c>
      <c r="I54" s="21">
        <f>I55+I57</f>
        <v>0</v>
      </c>
      <c r="J54" s="21">
        <f>SUM(J55:J63)</f>
        <v>0</v>
      </c>
      <c r="K54" s="21">
        <f>SUM(K55:K63)</f>
        <v>0</v>
      </c>
      <c r="L54" s="21">
        <f t="shared" ref="L54:Q54" si="12">SUM(L55:L63)</f>
        <v>0</v>
      </c>
      <c r="M54" s="21">
        <f t="shared" si="12"/>
        <v>0</v>
      </c>
      <c r="N54" s="21">
        <f t="shared" si="12"/>
        <v>0</v>
      </c>
      <c r="O54" s="21">
        <f t="shared" si="12"/>
        <v>0</v>
      </c>
      <c r="P54" s="21">
        <f t="shared" si="12"/>
        <v>0</v>
      </c>
      <c r="Q54" s="21">
        <f t="shared" si="12"/>
        <v>0</v>
      </c>
      <c r="R54" s="21">
        <f t="shared" si="10"/>
        <v>861523.36</v>
      </c>
    </row>
    <row r="55" spans="3:18" x14ac:dyDescent="0.25">
      <c r="C55" s="25" t="s">
        <v>44</v>
      </c>
      <c r="D55" s="39">
        <v>1479500</v>
      </c>
      <c r="E55" s="26"/>
      <c r="F55" s="17"/>
      <c r="G55" s="17"/>
      <c r="H55" s="17">
        <v>338410.17</v>
      </c>
      <c r="I55" s="17"/>
      <c r="J55" s="17"/>
      <c r="K55" s="17"/>
      <c r="L55" s="17"/>
      <c r="M55" s="17"/>
      <c r="N55" s="17"/>
      <c r="O55" s="17"/>
      <c r="P55" s="17"/>
      <c r="Q55" s="17"/>
      <c r="R55" s="24">
        <f t="shared" si="10"/>
        <v>338410.17</v>
      </c>
    </row>
    <row r="56" spans="3:18" x14ac:dyDescent="0.25">
      <c r="C56" s="25" t="s">
        <v>45</v>
      </c>
      <c r="D56" s="6"/>
      <c r="E56" s="26"/>
      <c r="F56" s="17"/>
      <c r="G56" s="17">
        <v>49649.99</v>
      </c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4">
        <f t="shared" si="10"/>
        <v>49649.99</v>
      </c>
    </row>
    <row r="57" spans="3:18" x14ac:dyDescent="0.25">
      <c r="C57" s="25" t="s">
        <v>46</v>
      </c>
      <c r="D57" s="6">
        <v>3471515</v>
      </c>
      <c r="E57" s="26"/>
      <c r="F57" s="17"/>
      <c r="G57" s="17"/>
      <c r="H57" s="17">
        <v>8850</v>
      </c>
      <c r="I57" s="17"/>
      <c r="J57" s="23"/>
      <c r="K57" s="17"/>
      <c r="L57" s="17"/>
      <c r="M57" s="23"/>
      <c r="N57" s="23"/>
      <c r="O57" s="23"/>
      <c r="P57" s="23"/>
      <c r="Q57" s="23"/>
      <c r="R57" s="24">
        <f t="shared" si="10"/>
        <v>8850</v>
      </c>
    </row>
    <row r="58" spans="3:18" x14ac:dyDescent="0.25">
      <c r="C58" s="25" t="s">
        <v>47</v>
      </c>
      <c r="D58" s="6">
        <v>100000</v>
      </c>
      <c r="E58" s="26"/>
      <c r="F58" s="17"/>
      <c r="G58" s="23"/>
      <c r="H58" s="23"/>
      <c r="I58" s="23"/>
      <c r="J58" s="23"/>
      <c r="K58" s="23"/>
      <c r="L58" s="23"/>
      <c r="M58" s="23"/>
      <c r="N58" s="23"/>
      <c r="O58" s="23"/>
      <c r="P58" s="17"/>
      <c r="Q58" s="23"/>
      <c r="R58" s="24">
        <f t="shared" ref="R58:R68" si="13">SUM(F58:Q58)</f>
        <v>0</v>
      </c>
    </row>
    <row r="59" spans="3:18" x14ac:dyDescent="0.25">
      <c r="C59" s="25" t="s">
        <v>48</v>
      </c>
      <c r="D59" s="6">
        <v>1573800</v>
      </c>
      <c r="E59" s="26"/>
      <c r="F59" s="17"/>
      <c r="G59" s="17">
        <v>216530</v>
      </c>
      <c r="H59" s="23"/>
      <c r="I59" s="23"/>
      <c r="J59" s="23"/>
      <c r="K59" s="17"/>
      <c r="L59" s="23"/>
      <c r="M59" s="23"/>
      <c r="N59" s="23"/>
      <c r="O59" s="23"/>
      <c r="P59" s="23"/>
      <c r="Q59" s="23"/>
      <c r="R59" s="24">
        <f t="shared" si="13"/>
        <v>216530</v>
      </c>
    </row>
    <row r="60" spans="3:18" x14ac:dyDescent="0.25">
      <c r="C60" s="25" t="s">
        <v>49</v>
      </c>
      <c r="D60" s="6"/>
      <c r="E60" s="26"/>
      <c r="F60" s="17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4">
        <f t="shared" si="13"/>
        <v>0</v>
      </c>
    </row>
    <row r="61" spans="3:18" x14ac:dyDescent="0.25">
      <c r="C61" s="25" t="s">
        <v>50</v>
      </c>
      <c r="D61" s="6"/>
      <c r="E61" s="26"/>
      <c r="F61" s="17"/>
      <c r="G61" s="17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4">
        <f t="shared" si="13"/>
        <v>0</v>
      </c>
    </row>
    <row r="62" spans="3:18" x14ac:dyDescent="0.25">
      <c r="C62" s="25" t="s">
        <v>51</v>
      </c>
      <c r="D62" s="6">
        <v>960000</v>
      </c>
      <c r="E62" s="26"/>
      <c r="F62" s="17">
        <v>0</v>
      </c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1">
        <f t="shared" si="13"/>
        <v>0</v>
      </c>
    </row>
    <row r="63" spans="3:18" x14ac:dyDescent="0.25">
      <c r="C63" s="25" t="s">
        <v>52</v>
      </c>
      <c r="D63" s="26"/>
      <c r="E63" s="26"/>
      <c r="F63" s="17">
        <v>0</v>
      </c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1">
        <f t="shared" si="13"/>
        <v>0</v>
      </c>
    </row>
    <row r="64" spans="3:18" x14ac:dyDescent="0.25">
      <c r="C64" s="3" t="s">
        <v>53</v>
      </c>
      <c r="D64" s="4"/>
      <c r="E64" s="4"/>
      <c r="F64" s="21"/>
      <c r="G64" s="21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1">
        <f t="shared" si="13"/>
        <v>0</v>
      </c>
    </row>
    <row r="65" spans="3:18" x14ac:dyDescent="0.25">
      <c r="C65" s="25" t="s">
        <v>54</v>
      </c>
      <c r="D65" s="26"/>
      <c r="E65" s="26"/>
      <c r="F65" s="17">
        <v>0</v>
      </c>
      <c r="G65" s="17">
        <v>248083.20000000001</v>
      </c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1">
        <f t="shared" si="13"/>
        <v>248083.20000000001</v>
      </c>
    </row>
    <row r="66" spans="3:18" x14ac:dyDescent="0.25">
      <c r="C66" s="25" t="s">
        <v>55</v>
      </c>
      <c r="D66" s="26"/>
      <c r="E66" s="26"/>
      <c r="F66" s="17">
        <v>0</v>
      </c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1">
        <f t="shared" si="13"/>
        <v>0</v>
      </c>
    </row>
    <row r="67" spans="3:18" x14ac:dyDescent="0.25">
      <c r="C67" s="25" t="s">
        <v>56</v>
      </c>
      <c r="D67" s="26"/>
      <c r="E67" s="26"/>
      <c r="F67" s="17">
        <v>0</v>
      </c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1">
        <f t="shared" si="13"/>
        <v>0</v>
      </c>
    </row>
    <row r="68" spans="3:18" x14ac:dyDescent="0.25">
      <c r="C68" s="25" t="s">
        <v>57</v>
      </c>
      <c r="D68" s="26"/>
      <c r="E68" s="26"/>
      <c r="F68" s="17">
        <v>0</v>
      </c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1">
        <f t="shared" si="13"/>
        <v>0</v>
      </c>
    </row>
    <row r="69" spans="3:18" x14ac:dyDescent="0.25">
      <c r="C69" s="3" t="s">
        <v>58</v>
      </c>
      <c r="D69" s="4"/>
      <c r="E69" s="4"/>
      <c r="F69" s="21">
        <f>SUM(F70:G71)</f>
        <v>0</v>
      </c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</row>
    <row r="70" spans="3:18" x14ac:dyDescent="0.25">
      <c r="C70" s="25" t="s">
        <v>59</v>
      </c>
      <c r="D70" s="26"/>
      <c r="E70" s="26"/>
      <c r="F70" s="17">
        <v>0</v>
      </c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4">
        <f>SUM(F70:Q70)</f>
        <v>0</v>
      </c>
    </row>
    <row r="71" spans="3:18" x14ac:dyDescent="0.25">
      <c r="C71" s="25" t="s">
        <v>60</v>
      </c>
      <c r="D71" s="26"/>
      <c r="E71" s="26"/>
      <c r="F71" s="17">
        <v>0</v>
      </c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4">
        <f>SUM(F71:Q71)</f>
        <v>0</v>
      </c>
    </row>
    <row r="72" spans="3:18" x14ac:dyDescent="0.25">
      <c r="C72" s="3" t="s">
        <v>61</v>
      </c>
      <c r="D72" s="4"/>
      <c r="E72" s="4"/>
      <c r="F72" s="21">
        <f t="shared" ref="F72:R72" si="14">SUM(F73:F75)</f>
        <v>0</v>
      </c>
      <c r="G72" s="21">
        <f t="shared" si="14"/>
        <v>0</v>
      </c>
      <c r="H72" s="21">
        <f t="shared" si="14"/>
        <v>0</v>
      </c>
      <c r="I72" s="21">
        <f t="shared" si="14"/>
        <v>0</v>
      </c>
      <c r="J72" s="21">
        <f t="shared" si="14"/>
        <v>0</v>
      </c>
      <c r="K72" s="21">
        <f t="shared" si="14"/>
        <v>0</v>
      </c>
      <c r="L72" s="21">
        <f t="shared" si="14"/>
        <v>0</v>
      </c>
      <c r="M72" s="21">
        <f t="shared" si="14"/>
        <v>0</v>
      </c>
      <c r="N72" s="21">
        <f t="shared" si="14"/>
        <v>0</v>
      </c>
      <c r="O72" s="21">
        <f t="shared" si="14"/>
        <v>0</v>
      </c>
      <c r="P72" s="21">
        <f>SUM(P73:P75)</f>
        <v>0</v>
      </c>
      <c r="Q72" s="21">
        <f t="shared" si="14"/>
        <v>0</v>
      </c>
      <c r="R72" s="21">
        <f t="shared" si="14"/>
        <v>0</v>
      </c>
    </row>
    <row r="73" spans="3:18" x14ac:dyDescent="0.25">
      <c r="C73" s="25" t="s">
        <v>62</v>
      </c>
      <c r="D73" s="26"/>
      <c r="E73" s="26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</row>
    <row r="74" spans="3:18" x14ac:dyDescent="0.25">
      <c r="C74" s="25" t="s">
        <v>63</v>
      </c>
      <c r="D74" s="26"/>
      <c r="E74" s="26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</row>
    <row r="75" spans="3:18" x14ac:dyDescent="0.25">
      <c r="C75" s="25" t="s">
        <v>64</v>
      </c>
      <c r="D75" s="26"/>
      <c r="E75" s="26"/>
      <c r="F75" s="17"/>
      <c r="G75" s="23"/>
      <c r="H75" s="23"/>
      <c r="I75" s="17"/>
      <c r="J75" s="23"/>
      <c r="K75" s="23"/>
      <c r="L75" s="23"/>
      <c r="M75" s="23"/>
      <c r="N75" s="23"/>
      <c r="O75" s="23"/>
      <c r="P75" s="17"/>
      <c r="Q75" s="28"/>
      <c r="R75" s="24"/>
    </row>
    <row r="76" spans="3:18" x14ac:dyDescent="0.25">
      <c r="C76" s="1" t="s">
        <v>69</v>
      </c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</row>
    <row r="77" spans="3:18" x14ac:dyDescent="0.25">
      <c r="C77" s="3" t="s">
        <v>70</v>
      </c>
      <c r="D77" s="4"/>
      <c r="E77" s="4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</row>
    <row r="78" spans="3:18" x14ac:dyDescent="0.25">
      <c r="C78" s="25" t="s">
        <v>71</v>
      </c>
      <c r="D78" s="26"/>
      <c r="E78" s="26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</row>
    <row r="79" spans="3:18" x14ac:dyDescent="0.25">
      <c r="C79" s="25" t="s">
        <v>72</v>
      </c>
      <c r="D79" s="26"/>
      <c r="E79" s="26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</row>
    <row r="80" spans="3:18" x14ac:dyDescent="0.25">
      <c r="C80" s="3" t="s">
        <v>73</v>
      </c>
      <c r="D80" s="4"/>
      <c r="E80" s="4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</row>
    <row r="81" spans="3:18" x14ac:dyDescent="0.25">
      <c r="C81" s="25" t="s">
        <v>74</v>
      </c>
      <c r="D81" s="26"/>
      <c r="E81" s="26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</row>
    <row r="82" spans="3:18" x14ac:dyDescent="0.25">
      <c r="C82" s="25" t="s">
        <v>75</v>
      </c>
      <c r="D82" s="26"/>
      <c r="E82" s="26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</row>
    <row r="83" spans="3:18" x14ac:dyDescent="0.25">
      <c r="C83" s="3" t="s">
        <v>76</v>
      </c>
      <c r="D83" s="4"/>
      <c r="E83" s="4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</row>
    <row r="84" spans="3:18" x14ac:dyDescent="0.25">
      <c r="C84" s="25" t="s">
        <v>77</v>
      </c>
      <c r="D84" s="26"/>
      <c r="E84" s="26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</row>
    <row r="85" spans="3:18" ht="30" customHeight="1" x14ac:dyDescent="0.25">
      <c r="C85" s="9" t="s">
        <v>65</v>
      </c>
      <c r="D85" s="8"/>
      <c r="E85" s="8"/>
      <c r="F85" s="8">
        <f>F76+F11</f>
        <v>3587627.38</v>
      </c>
      <c r="G85" s="8">
        <f t="shared" ref="G85:R85" si="15">G76+G11</f>
        <v>3792457.33</v>
      </c>
      <c r="H85" s="8">
        <f>H76+H11</f>
        <v>4275347</v>
      </c>
      <c r="I85" s="8">
        <f>I76+I11</f>
        <v>0</v>
      </c>
      <c r="J85" s="8">
        <f>J76+J11</f>
        <v>0</v>
      </c>
      <c r="K85" s="8">
        <f t="shared" si="15"/>
        <v>0</v>
      </c>
      <c r="L85" s="8">
        <f>L76+L11</f>
        <v>0</v>
      </c>
      <c r="M85" s="8">
        <f t="shared" si="15"/>
        <v>0</v>
      </c>
      <c r="N85" s="8">
        <f>N76+N11</f>
        <v>0</v>
      </c>
      <c r="O85" s="8">
        <f t="shared" si="15"/>
        <v>0</v>
      </c>
      <c r="P85" s="8">
        <f t="shared" si="15"/>
        <v>0</v>
      </c>
      <c r="Q85" s="8">
        <f t="shared" si="15"/>
        <v>0</v>
      </c>
      <c r="R85" s="8">
        <f t="shared" si="15"/>
        <v>11655431.710000001</v>
      </c>
    </row>
    <row r="86" spans="3:18" ht="15.75" thickBot="1" x14ac:dyDescent="0.3"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</row>
    <row r="87" spans="3:18" ht="15.75" thickBot="1" x14ac:dyDescent="0.3">
      <c r="C87" s="29" t="s">
        <v>102</v>
      </c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</row>
    <row r="88" spans="3:18" ht="30.75" thickBot="1" x14ac:dyDescent="0.3">
      <c r="C88" s="16" t="s">
        <v>103</v>
      </c>
      <c r="D88" s="30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</row>
    <row r="89" spans="3:18" x14ac:dyDescent="0.25">
      <c r="C89" s="23"/>
      <c r="D89" s="23"/>
      <c r="E89" s="30"/>
      <c r="F89" s="23"/>
      <c r="G89" s="23"/>
      <c r="H89" s="23"/>
      <c r="I89" s="23"/>
      <c r="J89" s="23"/>
      <c r="K89" s="23"/>
      <c r="L89" s="30"/>
      <c r="M89" s="23"/>
      <c r="N89" s="23"/>
      <c r="O89" s="23"/>
      <c r="P89" s="23"/>
      <c r="Q89" s="23"/>
      <c r="R89" s="23"/>
    </row>
    <row r="90" spans="3:18" x14ac:dyDescent="0.25">
      <c r="C90" s="43" t="s">
        <v>99</v>
      </c>
      <c r="D90" s="43"/>
      <c r="E90" s="23" t="s">
        <v>101</v>
      </c>
      <c r="F90" s="23"/>
      <c r="G90" s="32" t="s">
        <v>104</v>
      </c>
      <c r="H90" s="38"/>
      <c r="I90" s="23"/>
      <c r="J90" s="23"/>
      <c r="K90" s="23"/>
      <c r="L90" s="23"/>
      <c r="M90" s="23"/>
      <c r="N90" s="23"/>
      <c r="O90" s="23"/>
      <c r="P90" s="23"/>
      <c r="Q90" s="23"/>
      <c r="R90" s="23"/>
    </row>
    <row r="91" spans="3:18" ht="18.75" x14ac:dyDescent="0.3">
      <c r="C91" s="42" t="s">
        <v>100</v>
      </c>
      <c r="D91" s="42"/>
      <c r="E91" s="23"/>
      <c r="F91" s="23"/>
      <c r="G91" s="31" t="s">
        <v>105</v>
      </c>
      <c r="H91" s="30"/>
      <c r="I91" s="22"/>
      <c r="J91" s="22"/>
      <c r="K91" s="22"/>
      <c r="L91" s="23"/>
      <c r="M91" s="23"/>
      <c r="N91" s="23"/>
      <c r="O91" s="23"/>
      <c r="P91" s="23"/>
      <c r="Q91" s="23"/>
      <c r="R91" s="23"/>
    </row>
    <row r="92" spans="3:18" x14ac:dyDescent="0.25">
      <c r="C92" s="23"/>
      <c r="D92" s="23"/>
      <c r="E92" s="23"/>
      <c r="F92" s="23"/>
      <c r="G92" s="23"/>
      <c r="H92" s="23"/>
      <c r="I92" s="23"/>
      <c r="J92" s="23"/>
      <c r="K92" s="23"/>
      <c r="L92" s="23"/>
      <c r="M92" s="23"/>
      <c r="N92" s="23"/>
      <c r="O92" s="23"/>
      <c r="P92" s="23"/>
      <c r="Q92" s="23"/>
      <c r="R92" s="23"/>
    </row>
    <row r="93" spans="3:18" ht="18.75" x14ac:dyDescent="0.3">
      <c r="C93" s="22"/>
      <c r="D93" s="22"/>
      <c r="E93" s="22"/>
      <c r="F93" s="22"/>
      <c r="G93" s="22"/>
      <c r="H93" s="22"/>
      <c r="I93" s="22"/>
      <c r="J93" s="22"/>
      <c r="K93" s="22"/>
      <c r="L93" s="22"/>
      <c r="M93" s="22"/>
      <c r="N93" s="22"/>
      <c r="O93" s="22"/>
      <c r="P93" s="22"/>
      <c r="Q93" s="22"/>
      <c r="R93" s="22"/>
    </row>
    <row r="94" spans="3:18" ht="18.75" x14ac:dyDescent="0.3">
      <c r="C94" s="22"/>
      <c r="D94" s="22"/>
      <c r="E94" s="22"/>
      <c r="F94" s="22"/>
      <c r="G94" s="22"/>
      <c r="H94" s="22"/>
      <c r="I94" s="22"/>
      <c r="J94" s="22"/>
      <c r="K94" s="22"/>
      <c r="L94" s="22"/>
      <c r="M94" s="22"/>
      <c r="N94" s="22"/>
      <c r="O94" s="22"/>
      <c r="P94" s="22"/>
      <c r="Q94" s="22"/>
      <c r="R94" s="22"/>
    </row>
    <row r="122" ht="15" customHeight="1" x14ac:dyDescent="0.25"/>
  </sheetData>
  <mergeCells count="11">
    <mergeCell ref="C91:D91"/>
    <mergeCell ref="C90:D90"/>
    <mergeCell ref="C3:R3"/>
    <mergeCell ref="C4:R4"/>
    <mergeCell ref="C9:C10"/>
    <mergeCell ref="D9:D10"/>
    <mergeCell ref="E9:E10"/>
    <mergeCell ref="C5:R5"/>
    <mergeCell ref="C6:R6"/>
    <mergeCell ref="C7:R7"/>
    <mergeCell ref="F9:R9"/>
  </mergeCells>
  <pageMargins left="0.7" right="0.7" top="0.75" bottom="0.75" header="0.3" footer="0.3"/>
  <pageSetup paperSize="9" scale="35" orientation="landscape" r:id="rId1"/>
  <ignoredErrors>
    <ignoredError sqref="Q18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Q84"/>
  <sheetViews>
    <sheetView showGridLines="0" zoomScale="70" zoomScaleNormal="70" workbookViewId="0">
      <selection activeCell="J19" sqref="J19"/>
    </sheetView>
  </sheetViews>
  <sheetFormatPr baseColWidth="10" defaultColWidth="11.42578125" defaultRowHeight="15" x14ac:dyDescent="0.25"/>
  <cols>
    <col min="3" max="3" width="93.7109375" bestFit="1" customWidth="1"/>
    <col min="12" max="12" width="13.7109375" customWidth="1"/>
    <col min="14" max="14" width="13.28515625" customWidth="1"/>
    <col min="15" max="15" width="13.42578125" customWidth="1"/>
  </cols>
  <sheetData>
    <row r="3" spans="3:17" ht="28.5" customHeight="1" x14ac:dyDescent="0.25">
      <c r="C3" s="56" t="s">
        <v>78</v>
      </c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</row>
    <row r="4" spans="3:17" ht="21" customHeight="1" x14ac:dyDescent="0.25">
      <c r="C4" s="58" t="s">
        <v>67</v>
      </c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</row>
    <row r="5" spans="3:17" ht="15.75" x14ac:dyDescent="0.25">
      <c r="C5" s="60" t="s">
        <v>68</v>
      </c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</row>
    <row r="6" spans="3:17" ht="15.75" customHeight="1" x14ac:dyDescent="0.25">
      <c r="C6" s="40" t="s">
        <v>94</v>
      </c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</row>
    <row r="7" spans="3:17" ht="15.75" customHeight="1" x14ac:dyDescent="0.25">
      <c r="C7" s="41" t="s">
        <v>79</v>
      </c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</row>
    <row r="9" spans="3:17" ht="23.25" customHeight="1" x14ac:dyDescent="0.25">
      <c r="C9" s="7" t="s">
        <v>66</v>
      </c>
      <c r="D9" s="14" t="s">
        <v>81</v>
      </c>
      <c r="E9" s="14" t="s">
        <v>82</v>
      </c>
      <c r="F9" s="14" t="s">
        <v>83</v>
      </c>
      <c r="G9" s="14" t="s">
        <v>84</v>
      </c>
      <c r="H9" s="15" t="s">
        <v>85</v>
      </c>
      <c r="I9" s="14" t="s">
        <v>86</v>
      </c>
      <c r="J9" s="15" t="s">
        <v>87</v>
      </c>
      <c r="K9" s="14" t="s">
        <v>88</v>
      </c>
      <c r="L9" s="14" t="s">
        <v>89</v>
      </c>
      <c r="M9" s="14" t="s">
        <v>90</v>
      </c>
      <c r="N9" s="14" t="s">
        <v>91</v>
      </c>
      <c r="O9" s="15" t="s">
        <v>92</v>
      </c>
      <c r="P9" s="14" t="s">
        <v>80</v>
      </c>
    </row>
    <row r="10" spans="3:17" x14ac:dyDescent="0.25">
      <c r="C10" s="1" t="s">
        <v>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3:17" x14ac:dyDescent="0.25">
      <c r="C11" s="3" t="s">
        <v>1</v>
      </c>
    </row>
    <row r="12" spans="3:17" x14ac:dyDescent="0.25">
      <c r="C12" s="5" t="s">
        <v>2</v>
      </c>
    </row>
    <row r="13" spans="3:17" x14ac:dyDescent="0.25">
      <c r="C13" s="5" t="s">
        <v>3</v>
      </c>
      <c r="E13" s="11"/>
    </row>
    <row r="14" spans="3:17" x14ac:dyDescent="0.25">
      <c r="C14" s="5" t="s">
        <v>4</v>
      </c>
      <c r="Q14" s="13"/>
    </row>
    <row r="15" spans="3:17" x14ac:dyDescent="0.25">
      <c r="C15" s="5" t="s">
        <v>5</v>
      </c>
    </row>
    <row r="16" spans="3:17" x14ac:dyDescent="0.25">
      <c r="C16" s="5" t="s">
        <v>6</v>
      </c>
    </row>
    <row r="17" spans="3:3" x14ac:dyDescent="0.25">
      <c r="C17" s="3" t="s">
        <v>7</v>
      </c>
    </row>
    <row r="18" spans="3:3" x14ac:dyDescent="0.25">
      <c r="C18" s="5" t="s">
        <v>8</v>
      </c>
    </row>
    <row r="19" spans="3:3" x14ac:dyDescent="0.25">
      <c r="C19" s="5" t="s">
        <v>9</v>
      </c>
    </row>
    <row r="20" spans="3:3" x14ac:dyDescent="0.25">
      <c r="C20" s="5" t="s">
        <v>10</v>
      </c>
    </row>
    <row r="21" spans="3:3" x14ac:dyDescent="0.25">
      <c r="C21" s="5" t="s">
        <v>11</v>
      </c>
    </row>
    <row r="22" spans="3:3" x14ac:dyDescent="0.25">
      <c r="C22" s="5" t="s">
        <v>12</v>
      </c>
    </row>
    <row r="23" spans="3:3" x14ac:dyDescent="0.25">
      <c r="C23" s="5" t="s">
        <v>13</v>
      </c>
    </row>
    <row r="24" spans="3:3" x14ac:dyDescent="0.25">
      <c r="C24" s="5" t="s">
        <v>14</v>
      </c>
    </row>
    <row r="25" spans="3:3" x14ac:dyDescent="0.25">
      <c r="C25" s="5" t="s">
        <v>15</v>
      </c>
    </row>
    <row r="26" spans="3:3" x14ac:dyDescent="0.25">
      <c r="C26" s="5" t="s">
        <v>16</v>
      </c>
    </row>
    <row r="27" spans="3:3" x14ac:dyDescent="0.25">
      <c r="C27" s="3" t="s">
        <v>17</v>
      </c>
    </row>
    <row r="28" spans="3:3" x14ac:dyDescent="0.25">
      <c r="C28" s="5" t="s">
        <v>18</v>
      </c>
    </row>
    <row r="29" spans="3:3" x14ac:dyDescent="0.25">
      <c r="C29" s="5" t="s">
        <v>19</v>
      </c>
    </row>
    <row r="30" spans="3:3" x14ac:dyDescent="0.25">
      <c r="C30" s="5" t="s">
        <v>20</v>
      </c>
    </row>
    <row r="31" spans="3:3" x14ac:dyDescent="0.25">
      <c r="C31" s="5" t="s">
        <v>21</v>
      </c>
    </row>
    <row r="32" spans="3:3" x14ac:dyDescent="0.25">
      <c r="C32" s="5" t="s">
        <v>22</v>
      </c>
    </row>
    <row r="33" spans="3:3" x14ac:dyDescent="0.25">
      <c r="C33" s="5" t="s">
        <v>23</v>
      </c>
    </row>
    <row r="34" spans="3:3" x14ac:dyDescent="0.25">
      <c r="C34" s="5" t="s">
        <v>24</v>
      </c>
    </row>
    <row r="35" spans="3:3" x14ac:dyDescent="0.25">
      <c r="C35" s="5" t="s">
        <v>25</v>
      </c>
    </row>
    <row r="36" spans="3:3" x14ac:dyDescent="0.25">
      <c r="C36" s="5" t="s">
        <v>26</v>
      </c>
    </row>
    <row r="37" spans="3:3" x14ac:dyDescent="0.25">
      <c r="C37" s="3" t="s">
        <v>27</v>
      </c>
    </row>
    <row r="38" spans="3:3" x14ac:dyDescent="0.25">
      <c r="C38" s="5" t="s">
        <v>28</v>
      </c>
    </row>
    <row r="39" spans="3:3" x14ac:dyDescent="0.25">
      <c r="C39" s="5" t="s">
        <v>29</v>
      </c>
    </row>
    <row r="40" spans="3:3" x14ac:dyDescent="0.25">
      <c r="C40" s="5" t="s">
        <v>30</v>
      </c>
    </row>
    <row r="41" spans="3:3" x14ac:dyDescent="0.25">
      <c r="C41" s="5" t="s">
        <v>31</v>
      </c>
    </row>
    <row r="42" spans="3:3" x14ac:dyDescent="0.25">
      <c r="C42" s="5" t="s">
        <v>32</v>
      </c>
    </row>
    <row r="43" spans="3:3" x14ac:dyDescent="0.25">
      <c r="C43" s="5" t="s">
        <v>33</v>
      </c>
    </row>
    <row r="44" spans="3:3" x14ac:dyDescent="0.25">
      <c r="C44" s="5" t="s">
        <v>34</v>
      </c>
    </row>
    <row r="45" spans="3:3" x14ac:dyDescent="0.25">
      <c r="C45" s="5" t="s">
        <v>35</v>
      </c>
    </row>
    <row r="46" spans="3:3" x14ac:dyDescent="0.25">
      <c r="C46" s="3" t="s">
        <v>36</v>
      </c>
    </row>
    <row r="47" spans="3:3" x14ac:dyDescent="0.25">
      <c r="C47" s="5" t="s">
        <v>37</v>
      </c>
    </row>
    <row r="48" spans="3:3" x14ac:dyDescent="0.25">
      <c r="C48" s="5" t="s">
        <v>38</v>
      </c>
    </row>
    <row r="49" spans="3:3" x14ac:dyDescent="0.25">
      <c r="C49" s="5" t="s">
        <v>39</v>
      </c>
    </row>
    <row r="50" spans="3:3" x14ac:dyDescent="0.25">
      <c r="C50" s="5" t="s">
        <v>40</v>
      </c>
    </row>
    <row r="51" spans="3:3" x14ac:dyDescent="0.25">
      <c r="C51" s="5" t="s">
        <v>41</v>
      </c>
    </row>
    <row r="52" spans="3:3" x14ac:dyDescent="0.25">
      <c r="C52" s="5" t="s">
        <v>42</v>
      </c>
    </row>
    <row r="53" spans="3:3" x14ac:dyDescent="0.25">
      <c r="C53" s="3" t="s">
        <v>43</v>
      </c>
    </row>
    <row r="54" spans="3:3" x14ac:dyDescent="0.25">
      <c r="C54" s="5" t="s">
        <v>44</v>
      </c>
    </row>
    <row r="55" spans="3:3" x14ac:dyDescent="0.25">
      <c r="C55" s="5" t="s">
        <v>45</v>
      </c>
    </row>
    <row r="56" spans="3:3" x14ac:dyDescent="0.25">
      <c r="C56" s="5" t="s">
        <v>46</v>
      </c>
    </row>
    <row r="57" spans="3:3" x14ac:dyDescent="0.25">
      <c r="C57" s="5" t="s">
        <v>47</v>
      </c>
    </row>
    <row r="58" spans="3:3" x14ac:dyDescent="0.25">
      <c r="C58" s="5" t="s">
        <v>48</v>
      </c>
    </row>
    <row r="59" spans="3:3" x14ac:dyDescent="0.25">
      <c r="C59" s="5" t="s">
        <v>49</v>
      </c>
    </row>
    <row r="60" spans="3:3" x14ac:dyDescent="0.25">
      <c r="C60" s="5" t="s">
        <v>50</v>
      </c>
    </row>
    <row r="61" spans="3:3" x14ac:dyDescent="0.25">
      <c r="C61" s="5" t="s">
        <v>51</v>
      </c>
    </row>
    <row r="62" spans="3:3" x14ac:dyDescent="0.25">
      <c r="C62" s="5" t="s">
        <v>52</v>
      </c>
    </row>
    <row r="63" spans="3:3" x14ac:dyDescent="0.25">
      <c r="C63" s="3" t="s">
        <v>53</v>
      </c>
    </row>
    <row r="64" spans="3:3" x14ac:dyDescent="0.25">
      <c r="C64" s="5" t="s">
        <v>54</v>
      </c>
    </row>
    <row r="65" spans="3:16" x14ac:dyDescent="0.25">
      <c r="C65" s="5" t="s">
        <v>55</v>
      </c>
    </row>
    <row r="66" spans="3:16" x14ac:dyDescent="0.25">
      <c r="C66" s="5" t="s">
        <v>56</v>
      </c>
    </row>
    <row r="67" spans="3:16" x14ac:dyDescent="0.25">
      <c r="C67" s="5" t="s">
        <v>57</v>
      </c>
    </row>
    <row r="68" spans="3:16" x14ac:dyDescent="0.25">
      <c r="C68" s="3" t="s">
        <v>58</v>
      </c>
    </row>
    <row r="69" spans="3:16" x14ac:dyDescent="0.25">
      <c r="C69" s="5" t="s">
        <v>59</v>
      </c>
    </row>
    <row r="70" spans="3:16" x14ac:dyDescent="0.25">
      <c r="C70" s="5" t="s">
        <v>60</v>
      </c>
    </row>
    <row r="71" spans="3:16" x14ac:dyDescent="0.25">
      <c r="C71" s="3" t="s">
        <v>61</v>
      </c>
    </row>
    <row r="72" spans="3:16" x14ac:dyDescent="0.25">
      <c r="C72" s="5" t="s">
        <v>62</v>
      </c>
    </row>
    <row r="73" spans="3:16" x14ac:dyDescent="0.25">
      <c r="C73" s="5" t="s">
        <v>63</v>
      </c>
    </row>
    <row r="74" spans="3:16" x14ac:dyDescent="0.25">
      <c r="C74" s="5" t="s">
        <v>64</v>
      </c>
    </row>
    <row r="75" spans="3:16" x14ac:dyDescent="0.25">
      <c r="C75" s="1" t="s">
        <v>69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3:16" x14ac:dyDescent="0.25">
      <c r="C76" s="3" t="s">
        <v>70</v>
      </c>
    </row>
    <row r="77" spans="3:16" x14ac:dyDescent="0.25">
      <c r="C77" s="5" t="s">
        <v>71</v>
      </c>
    </row>
    <row r="78" spans="3:16" x14ac:dyDescent="0.25">
      <c r="C78" s="5" t="s">
        <v>72</v>
      </c>
    </row>
    <row r="79" spans="3:16" x14ac:dyDescent="0.25">
      <c r="C79" s="3" t="s">
        <v>73</v>
      </c>
    </row>
    <row r="80" spans="3:16" x14ac:dyDescent="0.25">
      <c r="C80" s="5" t="s">
        <v>74</v>
      </c>
    </row>
    <row r="81" spans="3:16" x14ac:dyDescent="0.25">
      <c r="C81" s="5" t="s">
        <v>75</v>
      </c>
    </row>
    <row r="82" spans="3:16" x14ac:dyDescent="0.25">
      <c r="C82" s="3" t="s">
        <v>76</v>
      </c>
    </row>
    <row r="83" spans="3:16" x14ac:dyDescent="0.25">
      <c r="C83" s="5" t="s">
        <v>77</v>
      </c>
    </row>
    <row r="84" spans="3:16" x14ac:dyDescent="0.25">
      <c r="C84" s="9" t="s">
        <v>65</v>
      </c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</sheetData>
  <mergeCells count="5">
    <mergeCell ref="C4:P4"/>
    <mergeCell ref="C5:P5"/>
    <mergeCell ref="C6:P6"/>
    <mergeCell ref="C7:P7"/>
    <mergeCell ref="C3:P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P2 Presupuesto Aprobado-Ejec </vt:lpstr>
      <vt:lpstr>P3 Ejecucion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Yomary</cp:lastModifiedBy>
  <cp:lastPrinted>2026-02-19T13:41:45Z</cp:lastPrinted>
  <dcterms:created xsi:type="dcterms:W3CDTF">2021-07-29T18:58:50Z</dcterms:created>
  <dcterms:modified xsi:type="dcterms:W3CDTF">2026-04-18T05:07:08Z</dcterms:modified>
</cp:coreProperties>
</file>