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7530"/>
  </bookViews>
  <sheets>
    <sheet name="P1 Presupuesto Aprobado" sheetId="1" r:id="rId1"/>
    <sheet name="P2 Presupuesto Aprobado-Ejec " sheetId="2" r:id="rId2"/>
    <sheet name="P3 Ejecucion " sheetId="3" state="hidden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D11" i="1" l="1"/>
  <c r="D11" i="2"/>
  <c r="D54" i="2"/>
  <c r="D28" i="2"/>
  <c r="F28" i="2"/>
  <c r="D18" i="2"/>
  <c r="D28" i="1"/>
  <c r="R60" i="2" l="1"/>
  <c r="R61" i="2"/>
  <c r="R62" i="2"/>
  <c r="R63" i="2"/>
  <c r="R65" i="2"/>
  <c r="R66" i="2"/>
  <c r="R67" i="2"/>
  <c r="R68" i="2"/>
  <c r="R55" i="2"/>
  <c r="R56" i="2"/>
  <c r="R57" i="2"/>
  <c r="R29" i="2"/>
  <c r="R30" i="2"/>
  <c r="R31" i="2"/>
  <c r="R32" i="2"/>
  <c r="R33" i="2"/>
  <c r="R34" i="2"/>
  <c r="R35" i="2"/>
  <c r="R36" i="2"/>
  <c r="R37" i="2"/>
  <c r="R19" i="2"/>
  <c r="R20" i="2"/>
  <c r="R21" i="2"/>
  <c r="R22" i="2"/>
  <c r="R23" i="2"/>
  <c r="R24" i="2"/>
  <c r="R25" i="2"/>
  <c r="R26" i="2"/>
  <c r="R27" i="2"/>
  <c r="Q54" i="2" l="1"/>
  <c r="J28" i="2" l="1"/>
  <c r="H54" i="2"/>
  <c r="I54" i="2"/>
  <c r="I28" i="2"/>
  <c r="M28" i="2"/>
  <c r="H28" i="2"/>
  <c r="G28" i="2"/>
  <c r="G54" i="2" l="1"/>
  <c r="F54" i="2" l="1"/>
  <c r="Q28" i="2" l="1"/>
  <c r="P28" i="2" l="1"/>
  <c r="P18" i="2"/>
  <c r="R198" i="2" l="1"/>
  <c r="Q198" i="2"/>
  <c r="M198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R184" i="2"/>
  <c r="R183" i="2"/>
  <c r="F182" i="2"/>
  <c r="R181" i="2"/>
  <c r="R180" i="2"/>
  <c r="R179" i="2"/>
  <c r="R178" i="2"/>
  <c r="F177" i="2"/>
  <c r="R176" i="2"/>
  <c r="R175" i="2"/>
  <c r="R174" i="2"/>
  <c r="R173" i="2"/>
  <c r="R172" i="2"/>
  <c r="R171" i="2"/>
  <c r="R170" i="2"/>
  <c r="R169" i="2"/>
  <c r="P167" i="2"/>
  <c r="O167" i="2"/>
  <c r="N167" i="2"/>
  <c r="M167" i="2"/>
  <c r="L167" i="2"/>
  <c r="K167" i="2"/>
  <c r="J167" i="2"/>
  <c r="H167" i="2"/>
  <c r="F167" i="2"/>
  <c r="R166" i="2"/>
  <c r="R165" i="2"/>
  <c r="R164" i="2"/>
  <c r="R163" i="2"/>
  <c r="R162" i="2"/>
  <c r="F160" i="2"/>
  <c r="R159" i="2"/>
  <c r="R158" i="2"/>
  <c r="R157" i="2"/>
  <c r="R156" i="2"/>
  <c r="R155" i="2"/>
  <c r="R154" i="2"/>
  <c r="R153" i="2"/>
  <c r="R152" i="2"/>
  <c r="F151" i="2"/>
  <c r="R149" i="2"/>
  <c r="P141" i="2"/>
  <c r="O141" i="2"/>
  <c r="N141" i="2"/>
  <c r="M141" i="2"/>
  <c r="L141" i="2"/>
  <c r="K141" i="2"/>
  <c r="J141" i="2"/>
  <c r="I141" i="2"/>
  <c r="H141" i="2"/>
  <c r="G141" i="2"/>
  <c r="F141" i="2"/>
  <c r="Q131" i="2"/>
  <c r="P131" i="2"/>
  <c r="O131" i="2"/>
  <c r="N131" i="2"/>
  <c r="M131" i="2"/>
  <c r="L131" i="2"/>
  <c r="K131" i="2"/>
  <c r="J131" i="2"/>
  <c r="I131" i="2"/>
  <c r="H131" i="2"/>
  <c r="H124" i="2" s="1"/>
  <c r="H198" i="2" s="1"/>
  <c r="G131" i="2"/>
  <c r="G124" i="2" s="1"/>
  <c r="G198" i="2" s="1"/>
  <c r="F131" i="2"/>
  <c r="R130" i="2"/>
  <c r="R129" i="2"/>
  <c r="R128" i="2"/>
  <c r="R127" i="2"/>
  <c r="R126" i="2"/>
  <c r="K125" i="2"/>
  <c r="J125" i="2"/>
  <c r="I125" i="2"/>
  <c r="F125" i="2"/>
  <c r="N124" i="2" l="1"/>
  <c r="N198" i="2" s="1"/>
  <c r="K124" i="2"/>
  <c r="K198" i="2" s="1"/>
  <c r="O124" i="2"/>
  <c r="O198" i="2" s="1"/>
  <c r="R125" i="2"/>
  <c r="I124" i="2"/>
  <c r="I198" i="2" s="1"/>
  <c r="F124" i="2"/>
  <c r="F198" i="2" s="1"/>
  <c r="L124" i="2"/>
  <c r="L198" i="2" s="1"/>
  <c r="P124" i="2"/>
  <c r="P198" i="2" s="1"/>
  <c r="J124" i="2"/>
  <c r="J198" i="2" s="1"/>
  <c r="R13" i="2" l="1"/>
  <c r="R14" i="2"/>
  <c r="R15" i="2"/>
  <c r="R16" i="2"/>
  <c r="R17" i="2"/>
  <c r="L18" i="2"/>
  <c r="M18" i="2"/>
  <c r="N18" i="2"/>
  <c r="O18" i="2"/>
  <c r="Q18" i="2"/>
  <c r="L28" i="2"/>
  <c r="N28" i="2"/>
  <c r="O28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8" i="2"/>
  <c r="R59" i="2"/>
  <c r="R70" i="2"/>
  <c r="R71" i="2"/>
  <c r="L72" i="2"/>
  <c r="M72" i="2"/>
  <c r="N72" i="2"/>
  <c r="O72" i="2"/>
  <c r="P72" i="2"/>
  <c r="Q72" i="2"/>
  <c r="R72" i="2"/>
  <c r="Q11" i="2" l="1"/>
  <c r="Q85" i="2" s="1"/>
  <c r="L11" i="2"/>
  <c r="L85" i="2" s="1"/>
  <c r="M11" i="2"/>
  <c r="M85" i="2" s="1"/>
  <c r="N11" i="2"/>
  <c r="N85" i="2" s="1"/>
  <c r="O11" i="2"/>
  <c r="O85" i="2" s="1"/>
  <c r="P11" i="2"/>
  <c r="P85" i="2" s="1"/>
  <c r="G18" i="2"/>
  <c r="G11" i="2" s="1"/>
  <c r="K54" i="2" l="1"/>
  <c r="K28" i="2"/>
  <c r="K18" i="2"/>
  <c r="K12" i="2"/>
  <c r="J12" i="2"/>
  <c r="J54" i="2" l="1"/>
  <c r="R54" i="2" s="1"/>
  <c r="J18" i="2"/>
  <c r="I18" i="2"/>
  <c r="H18" i="2"/>
  <c r="F18" i="2"/>
  <c r="K72" i="2"/>
  <c r="K11" i="2" s="1"/>
  <c r="J72" i="2"/>
  <c r="I72" i="2"/>
  <c r="H72" i="2"/>
  <c r="G72" i="2"/>
  <c r="F72" i="2"/>
  <c r="R18" i="2" l="1"/>
  <c r="J11" i="2"/>
  <c r="J85" i="2" s="1"/>
  <c r="I12" i="2"/>
  <c r="F12" i="2"/>
  <c r="R12" i="2" l="1"/>
  <c r="I11" i="2"/>
  <c r="I85" i="2" s="1"/>
  <c r="H11" i="2" l="1"/>
  <c r="H85" i="2" s="1"/>
  <c r="G85" i="2" l="1"/>
  <c r="K85" i="2"/>
  <c r="F69" i="2" l="1"/>
  <c r="F64" i="2"/>
  <c r="R64" i="2" s="1"/>
  <c r="F38" i="2"/>
  <c r="D12" i="1" l="1"/>
  <c r="D18" i="1"/>
  <c r="D54" i="1"/>
  <c r="D47" i="1"/>
  <c r="D38" i="1"/>
  <c r="F47" i="2" l="1"/>
  <c r="R28" i="2" l="1"/>
  <c r="R11" i="2"/>
  <c r="R85" i="2" s="1"/>
  <c r="F85" i="2" l="1"/>
</calcChain>
</file>

<file path=xl/sharedStrings.xml><?xml version="1.0" encoding="utf-8"?>
<sst xmlns="http://schemas.openxmlformats.org/spreadsheetml/2006/main" count="391" uniqueCount="119">
  <si>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</si>
  <si>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</si>
  <si>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</si>
  <si>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</si>
  <si>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</si>
  <si>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</si>
  <si>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</si>
  <si>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</si>
  <si>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</si>
  <si>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</si>
  <si>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</si>
  <si>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</si>
  <si>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</si>
  <si>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</si>
  <si>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</si>
  <si>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</si>
  <si>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</si>
  <si>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</si>
  <si>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</si>
  <si>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</si>
  <si>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</si>
  <si>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</si>
  <si>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</si>
  <si>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</si>
  <si>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</si>
  <si>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</si>
  <si>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</si>
  <si>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</si>
  <si>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</si>
  <si>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</si>
  <si>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</si>
  <si>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</si>
  <si>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</si>
  <si>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</si>
  <si>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</si>
  <si>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</si>
  <si>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</si>
  <si>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</si>
  <si>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</si>
  <si>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</si>
  <si>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</si>
  <si>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</si>
  <si>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</si>
  <si>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</si>
  <si>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</si>
  <si>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</si>
  <si>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</si>
  <si>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</si>
  <si>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</si>
  <si>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</si>
  <si>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</si>
  <si>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</si>
  <si>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</si>
  <si>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</si>
  <si>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</si>
  <si>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</si>
  <si>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</si>
  <si>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</si>
  <si>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</si>
  <si>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</si>
  <si>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</si>
  <si>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</si>
  <si>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</si>
  <si>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</si>
  <si>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</si>
  <si>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</si>
  <si>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</si>
  <si>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</si>
  <si>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</si>
  <si>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</si>
  <si>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</si>
  <si>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</si>
  <si>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</si>
  <si>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</si>
  <si>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</si>
  <si>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</si>
  <si>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</si>
  <si>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</si>
  <si>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</si>
  <si>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</si>
  <si>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</si>
  <si>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</si>
  <si>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</si>
  <si>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</si>
  <si>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</si>
  <si>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</si>
  <si>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</si>
  <si>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</si>
  <si>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</si>
  <si>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</si>
  <si>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</si>
  <si>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</si>
  <si>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</si>
  <si>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</si>
  <si>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</si>
  <si>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</si>
  <si>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</si>
  <si>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</si>
  <si>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</si>
  <si>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</si>
  <si>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</si>
  <si>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SNS</t>
  </si>
  <si>
    <t xml:space="preserve">Presupuesto de Gastos y Aplicaciones Financieras </t>
  </si>
  <si>
    <t>HOSPITAL DE ENGOMBE</t>
  </si>
  <si>
    <t>En RD$326,340,123.43</t>
  </si>
  <si>
    <t xml:space="preserve">Preparado por: </t>
  </si>
  <si>
    <t>Licda. Altagracia Sanchez</t>
  </si>
  <si>
    <t>Lic. de Contabilidad</t>
  </si>
  <si>
    <t>marzo   Año 2024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</si>
  <si>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</si>
  <si>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</si>
  <si>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</si>
  <si>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Licda. Evelyn Raquel Minaya</t>
  </si>
  <si>
    <t>Administradora</t>
  </si>
  <si>
    <t xml:space="preserve">     Revisado</t>
  </si>
  <si>
    <t xml:space="preserve">                Licda. Evelyn Raquel Minaya</t>
  </si>
  <si>
    <t xml:space="preserve">          Administradora</t>
  </si>
  <si>
    <t>ENERO  Año 2026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</si>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</sst>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 applyAlignment="1">
      <alignment horizontal="left" indent="1"/>
    </xf>
    <xf numFmtId="164" fontId="4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3" fillId="2" borderId="3" xfId="0" applyFont="1" applyFill="1" applyBorder="1" applyAlignment="1">
      <alignment horizontal="left" vertical="center"/>
    </xf>
    <xf numFmtId="0" fontId="0" fillId="3" borderId="0" xfId="0" applyFill="1"/>
    <xf numFmtId="164" fontId="4" fillId="2" borderId="2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3" fillId="4" borderId="3" xfId="0" applyFont="1" applyFill="1" applyBorder="1" applyAlignment="1">
      <alignment horizontal="center"/>
    </xf>
    <xf numFmtId="0" fontId="0" fillId="0" borderId="7" xfId="0" applyBorder="1"/>
    <xf numFmtId="0" fontId="3" fillId="4" borderId="8" xfId="0" applyFont="1" applyFill="1" applyBorder="1" applyAlignment="1">
      <alignment horizontal="center"/>
    </xf>
    <xf numFmtId="0" fontId="0" fillId="0" borderId="10" xfId="0" applyBorder="1"/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 wrapText="1" readingOrder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 readingOrder="1"/>
    </xf>
    <xf numFmtId="0" fontId="5" fillId="0" borderId="0" xfId="0" applyFont="1" applyBorder="1" applyAlignment="1">
      <alignment vertical="center" wrapText="1" readingOrder="1"/>
    </xf>
    <xf numFmtId="0" fontId="4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4" fontId="9" fillId="0" borderId="1" xfId="0" applyNumberFormat="1" applyFont="1" applyBorder="1"/>
    <xf numFmtId="43" fontId="0" fillId="0" borderId="0" xfId="1" applyFont="1"/>
    <xf numFmtId="43" fontId="0" fillId="0" borderId="0" xfId="0" applyNumberFormat="1"/>
    <xf numFmtId="43" fontId="10" fillId="0" borderId="0" xfId="0" applyNumberFormat="1" applyFont="1"/>
    <xf numFmtId="43" fontId="4" fillId="0" borderId="1" xfId="0" applyNumberFormat="1" applyFont="1" applyBorder="1"/>
    <xf numFmtId="0" fontId="11" fillId="2" borderId="2" xfId="0" applyFont="1" applyFill="1" applyBorder="1" applyAlignment="1">
      <alignment vertical="center"/>
    </xf>
    <xf numFmtId="164" fontId="12" fillId="2" borderId="2" xfId="0" applyNumberFormat="1" applyFont="1" applyFill="1" applyBorder="1"/>
    <xf numFmtId="4" fontId="0" fillId="0" borderId="0" xfId="0" applyNumberFormat="1"/>
    <xf numFmtId="0" fontId="4" fillId="0" borderId="0" xfId="0" applyFont="1"/>
    <xf numFmtId="0" fontId="14" fillId="0" borderId="0" xfId="3"/>
    <xf numFmtId="43" fontId="0" fillId="0" borderId="0" xfId="1" applyFont="1" applyAlignment="1">
      <alignment horizontal="left"/>
    </xf>
    <xf numFmtId="43" fontId="4" fillId="0" borderId="0" xfId="0" applyNumberFormat="1" applyFont="1"/>
    <xf numFmtId="0" fontId="15" fillId="0" borderId="0" xfId="0" applyFont="1"/>
    <xf numFmtId="0" fontId="1" fillId="0" borderId="0" xfId="0" applyFont="1"/>
    <xf numFmtId="0" fontId="16" fillId="0" borderId="0" xfId="0" applyFont="1"/>
    <xf numFmtId="0" fontId="0" fillId="0" borderId="0" xfId="0" applyFont="1"/>
    <xf numFmtId="43" fontId="0" fillId="0" borderId="0" xfId="0" applyNumberFormat="1" applyFont="1"/>
    <xf numFmtId="0" fontId="0" fillId="0" borderId="0" xfId="0" applyFont="1" applyAlignment="1">
      <alignment horizontal="left" indent="2"/>
    </xf>
    <xf numFmtId="164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8" fillId="0" borderId="0" xfId="3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4" fillId="0" borderId="13" xfId="0" applyFont="1" applyBorder="1" applyAlignment="1">
      <alignment horizontal="center"/>
    </xf>
    <xf numFmtId="43" fontId="4" fillId="0" borderId="1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43" fontId="4" fillId="0" borderId="0" xfId="0" applyNumberFormat="1" applyFont="1" applyAlignment="1">
      <alignment vertical="top"/>
    </xf>
    <xf numFmtId="43" fontId="0" fillId="0" borderId="0" xfId="1" applyFont="1" applyAlignment="1">
      <alignment vertical="top"/>
    </xf>
    <xf numFmtId="4" fontId="0" fillId="0" borderId="0" xfId="0" applyNumberFormat="1" applyFont="1" applyAlignment="1">
      <alignment vertical="top"/>
    </xf>
    <xf numFmtId="0" fontId="4" fillId="0" borderId="13" xfId="0" applyFont="1" applyBorder="1" applyAlignment="1"/>
    <xf numFmtId="164" fontId="0" fillId="5" borderId="0" xfId="0" applyNumberFormat="1" applyFill="1"/>
    <xf numFmtId="164" fontId="0" fillId="3" borderId="0" xfId="0" applyNumberFormat="1" applyFill="1"/>
    <xf numFmtId="0" fontId="3" fillId="2" borderId="3" xfId="0" applyFont="1" applyFill="1" applyBorder="1" applyAlignment="1">
      <alignment horizontal="left" vertical="center"/>
    </xf>
    <xf numFmtId="43" fontId="3" fillId="2" borderId="3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4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top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22226</xdr:rowOff>
    </xdr:from>
    <xdr:to>
      <xdr:col>6</xdr:col>
      <xdr:colOff>48846</xdr:colOff>
      <xdr:row>3</xdr:row>
      <xdr:rowOff>170961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7" y="266457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0</xdr:row>
      <xdr:rowOff>219076</xdr:rowOff>
    </xdr:from>
    <xdr:to>
      <xdr:col>2</xdr:col>
      <xdr:colOff>1400175</xdr:colOff>
      <xdr:row>4</xdr:row>
      <xdr:rowOff>91866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219076"/>
          <a:ext cx="1285875" cy="977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114</xdr:row>
      <xdr:rowOff>55094</xdr:rowOff>
    </xdr:from>
    <xdr:to>
      <xdr:col>2</xdr:col>
      <xdr:colOff>2362200</xdr:colOff>
      <xdr:row>117</xdr:row>
      <xdr:rowOff>47624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114</xdr:row>
      <xdr:rowOff>133350</xdr:rowOff>
    </xdr:from>
    <xdr:to>
      <xdr:col>14</xdr:col>
      <xdr:colOff>184494</xdr:colOff>
      <xdr:row>117</xdr:row>
      <xdr:rowOff>73511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5352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1718715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2439330</xdr:colOff>
      <xdr:row>0</xdr:row>
      <xdr:rowOff>81311</xdr:rowOff>
    </xdr:from>
    <xdr:to>
      <xdr:col>2</xdr:col>
      <xdr:colOff>5378141</xdr:colOff>
      <xdr:row>6</xdr:row>
      <xdr:rowOff>116158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104" y="81311"/>
          <a:ext cx="2938811" cy="1417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3"/>
  <sheetViews>
    <sheetView showGridLines="0" tabSelected="1" zoomScale="78" zoomScaleNormal="78" workbookViewId="0">
      <selection activeCell="G21" sqref="G21"/>
    </sheetView>
  </sheetViews>
  <sheetFormatPr baseColWidth="10" defaultColWidth="11.42578125" defaultRowHeight="15" x14ac:dyDescent="0.25"/>
  <cols>
    <col min="1" max="1" width="3" customWidth="1"/>
    <col min="2" max="2" width="1.28515625" customWidth="1"/>
    <col min="3" max="3" width="66" customWidth="1"/>
    <col min="4" max="4" width="19.7109375" customWidth="1"/>
    <col min="5" max="5" width="16.7109375" customWidth="1"/>
  </cols>
  <sheetData>
    <row r="1" spans="2:16" ht="18.75" x14ac:dyDescent="0.25">
      <c r="C1" s="68" t="s">
        <v>100</v>
      </c>
      <c r="D1" s="68"/>
      <c r="E1" s="68"/>
    </row>
    <row r="2" spans="2:16" ht="18.75" x14ac:dyDescent="0.25">
      <c r="C2" s="68" t="s">
        <v>101</v>
      </c>
      <c r="D2" s="68"/>
      <c r="E2" s="68"/>
    </row>
    <row r="3" spans="2:16" ht="28.5" customHeight="1" x14ac:dyDescent="0.25">
      <c r="C3" s="68" t="s">
        <v>118</v>
      </c>
      <c r="D3" s="68"/>
      <c r="E3" s="68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69" t="s">
        <v>102</v>
      </c>
      <c r="D4" s="69"/>
      <c r="E4" s="69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8.75" x14ac:dyDescent="0.3">
      <c r="C5" s="67" t="s">
        <v>104</v>
      </c>
      <c r="D5" s="67"/>
      <c r="E5" s="67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70"/>
      <c r="D7" s="71"/>
      <c r="E7" s="71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64" t="s">
        <v>66</v>
      </c>
      <c r="D9" s="65" t="s">
        <v>96</v>
      </c>
      <c r="E9" s="65" t="s">
        <v>95</v>
      </c>
      <c r="F9" s="8"/>
    </row>
    <row r="10" spans="2:16" ht="23.25" customHeight="1" x14ac:dyDescent="0.25">
      <c r="C10" s="64"/>
      <c r="D10" s="66"/>
      <c r="E10" s="66"/>
      <c r="F10" s="8"/>
    </row>
    <row r="11" spans="2:16" ht="18.75" x14ac:dyDescent="0.3">
      <c r="C11" s="1" t="s">
        <v>0</v>
      </c>
      <c r="D11" s="29">
        <f>D12+D18+D28+D38+D47+D54</f>
        <v>469404540.18000001</v>
      </c>
      <c r="E11" s="2"/>
      <c r="F11" s="8"/>
    </row>
    <row r="12" spans="2:16" ht="18.75" x14ac:dyDescent="0.3">
      <c r="C12" s="3" t="s">
        <v>1</v>
      </c>
      <c r="D12" s="29">
        <f>SUM(D13:D17)</f>
        <v>416159473.43000001</v>
      </c>
      <c r="F12" s="8"/>
    </row>
    <row r="13" spans="2:16" x14ac:dyDescent="0.25">
      <c r="C13" s="5" t="s">
        <v>2</v>
      </c>
      <c r="D13" s="62">
        <v>416159473.43000001</v>
      </c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ht="18.75" x14ac:dyDescent="0.3">
      <c r="C18" s="3" t="s">
        <v>7</v>
      </c>
      <c r="D18" s="29">
        <f>SUM(D19:D27)</f>
        <v>10572045</v>
      </c>
      <c r="F18" s="8"/>
    </row>
    <row r="19" spans="3:6" x14ac:dyDescent="0.25">
      <c r="C19" s="5" t="s">
        <v>8</v>
      </c>
      <c r="D19" s="62">
        <v>1656774.4</v>
      </c>
      <c r="F19" s="8"/>
    </row>
    <row r="20" spans="3:6" x14ac:dyDescent="0.25">
      <c r="C20" s="5" t="s">
        <v>9</v>
      </c>
      <c r="D20" s="62">
        <v>2849191.6</v>
      </c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2">
        <v>136000</v>
      </c>
      <c r="F22" s="8"/>
    </row>
    <row r="23" spans="3:6" x14ac:dyDescent="0.25">
      <c r="C23" s="5" t="s">
        <v>12</v>
      </c>
      <c r="D23" s="62">
        <v>514680</v>
      </c>
    </row>
    <row r="24" spans="3:6" x14ac:dyDescent="0.25">
      <c r="C24" s="5" t="s">
        <v>13</v>
      </c>
      <c r="D24" s="62"/>
    </row>
    <row r="25" spans="3:6" x14ac:dyDescent="0.25">
      <c r="C25" s="5" t="s">
        <v>14</v>
      </c>
      <c r="D25" s="62">
        <v>4935000</v>
      </c>
    </row>
    <row r="26" spans="3:6" x14ac:dyDescent="0.25">
      <c r="C26" s="5" t="s">
        <v>15</v>
      </c>
      <c r="D26" s="62">
        <v>480399</v>
      </c>
    </row>
    <row r="27" spans="3:6" x14ac:dyDescent="0.25">
      <c r="C27" s="5" t="s">
        <v>16</v>
      </c>
      <c r="D27" s="6"/>
    </row>
    <row r="28" spans="3:6" ht="18.75" x14ac:dyDescent="0.3">
      <c r="C28" s="3" t="s">
        <v>17</v>
      </c>
      <c r="D28" s="29">
        <f>SUM(D29:D37)</f>
        <v>35088206.75</v>
      </c>
    </row>
    <row r="29" spans="3:6" x14ac:dyDescent="0.25">
      <c r="C29" s="5" t="s">
        <v>18</v>
      </c>
      <c r="D29" s="62">
        <v>7257783.1399999997</v>
      </c>
    </row>
    <row r="30" spans="3:6" x14ac:dyDescent="0.25">
      <c r="C30" s="5" t="s">
        <v>19</v>
      </c>
      <c r="D30" s="62">
        <v>832743.8</v>
      </c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2">
        <v>11253140</v>
      </c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2">
        <v>3150163.1</v>
      </c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>
        <v>12594376.710000001</v>
      </c>
    </row>
    <row r="38" spans="3:4" x14ac:dyDescent="0.25">
      <c r="C38" s="3" t="s">
        <v>27</v>
      </c>
      <c r="D38" s="4">
        <f>SUM(D39:D43)</f>
        <v>0</v>
      </c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>
        <f>SUM(D48:D52)</f>
        <v>0</v>
      </c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ht="18.75" x14ac:dyDescent="0.3">
      <c r="C54" s="3" t="s">
        <v>43</v>
      </c>
      <c r="D54" s="29">
        <f>SUM(D55:D63)</f>
        <v>7584815</v>
      </c>
    </row>
    <row r="55" spans="3:4" x14ac:dyDescent="0.25">
      <c r="C55" s="5" t="s">
        <v>44</v>
      </c>
      <c r="D55" s="62">
        <v>1479500</v>
      </c>
    </row>
    <row r="56" spans="3:4" x14ac:dyDescent="0.25">
      <c r="C56" s="5" t="s">
        <v>45</v>
      </c>
      <c r="D56" s="6"/>
    </row>
    <row r="57" spans="3:4" x14ac:dyDescent="0.25">
      <c r="C57" s="5" t="s">
        <v>46</v>
      </c>
      <c r="D57" s="6">
        <v>3471515</v>
      </c>
    </row>
    <row r="58" spans="3:4" x14ac:dyDescent="0.25">
      <c r="C58" s="5" t="s">
        <v>47</v>
      </c>
      <c r="D58" s="6">
        <v>100000</v>
      </c>
    </row>
    <row r="59" spans="3:4" x14ac:dyDescent="0.25">
      <c r="C59" s="5" t="s">
        <v>48</v>
      </c>
      <c r="D59" s="6">
        <v>1573800</v>
      </c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>
        <v>960000</v>
      </c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/>
      <c r="E85" s="9"/>
    </row>
    <row r="90" spans="3:5" ht="15.75" thickBot="1" x14ac:dyDescent="0.3"/>
    <row r="91" spans="3:5" ht="26.25" customHeight="1" thickBot="1" x14ac:dyDescent="0.3">
      <c r="C91" s="28" t="s">
        <v>97</v>
      </c>
    </row>
    <row r="92" spans="3:5" ht="33.75" customHeight="1" thickBot="1" x14ac:dyDescent="0.3">
      <c r="C92" s="26" t="s">
        <v>98</v>
      </c>
    </row>
    <row r="93" spans="3:5" ht="75.75" thickBot="1" x14ac:dyDescent="0.3">
      <c r="C93" s="27" t="s">
        <v>99</v>
      </c>
    </row>
  </sheetData>
  <mergeCells count="9">
    <mergeCell ref="C9:C10"/>
    <mergeCell ref="D9:D10"/>
    <mergeCell ref="E9:E10"/>
    <mergeCell ref="C5:E5"/>
    <mergeCell ref="C1:E1"/>
    <mergeCell ref="C2:E2"/>
    <mergeCell ref="C4:E4"/>
    <mergeCell ref="C3:E3"/>
    <mergeCell ref="C7:E7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5"/>
  <sheetViews>
    <sheetView showGridLines="0" topLeftCell="A4" zoomScale="82" zoomScaleNormal="82" workbookViewId="0">
      <selection activeCell="F11" sqref="F11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72.5703125" customWidth="1"/>
    <col min="4" max="4" width="19.28515625" customWidth="1"/>
    <col min="5" max="5" width="15.28515625" customWidth="1"/>
    <col min="6" max="6" width="17.140625" customWidth="1"/>
    <col min="7" max="7" width="18.7109375" customWidth="1"/>
    <col min="8" max="8" width="16.42578125" customWidth="1"/>
    <col min="9" max="9" width="15.42578125" customWidth="1"/>
    <col min="10" max="10" width="16.28515625" customWidth="1"/>
    <col min="11" max="11" width="18" customWidth="1"/>
    <col min="12" max="12" width="16.140625" customWidth="1"/>
    <col min="13" max="13" width="15.28515625" customWidth="1"/>
    <col min="14" max="14" width="15.7109375" customWidth="1"/>
    <col min="15" max="15" width="15.5703125" customWidth="1"/>
    <col min="16" max="16" width="14.140625" customWidth="1"/>
    <col min="17" max="17" width="15.140625" bestFit="1" customWidth="1"/>
    <col min="18" max="18" width="17.85546875" customWidth="1"/>
  </cols>
  <sheetData>
    <row r="1" spans="3:19" x14ac:dyDescent="0.25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3:19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3:19" ht="28.5" customHeight="1" x14ac:dyDescent="0.25">
      <c r="C3" s="74" t="s">
        <v>100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3:19" ht="21" customHeight="1" x14ac:dyDescent="0.25">
      <c r="C4" s="76" t="s">
        <v>103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3:19" x14ac:dyDescent="0.25">
      <c r="C5" s="78" t="s">
        <v>117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3:19" ht="15.75" customHeight="1" x14ac:dyDescent="0.25">
      <c r="C6" s="76" t="s">
        <v>94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3:19" ht="15.75" customHeight="1" x14ac:dyDescent="0.25">
      <c r="C7" s="77" t="s">
        <v>79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3:19" x14ac:dyDescent="0.25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3:19" ht="25.5" customHeight="1" x14ac:dyDescent="0.25">
      <c r="C9" s="64" t="s">
        <v>66</v>
      </c>
      <c r="D9" s="65" t="s">
        <v>96</v>
      </c>
      <c r="E9" s="65" t="s">
        <v>95</v>
      </c>
      <c r="F9" s="80" t="s">
        <v>93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2"/>
    </row>
    <row r="10" spans="3:19" x14ac:dyDescent="0.25">
      <c r="C10" s="64"/>
      <c r="D10" s="66"/>
      <c r="E10" s="66"/>
      <c r="F10" s="16" t="s">
        <v>81</v>
      </c>
      <c r="G10" s="16" t="s">
        <v>82</v>
      </c>
      <c r="H10" s="16" t="s">
        <v>83</v>
      </c>
      <c r="I10" s="16" t="s">
        <v>84</v>
      </c>
      <c r="J10" s="18" t="s">
        <v>85</v>
      </c>
      <c r="K10" s="16" t="s">
        <v>86</v>
      </c>
      <c r="L10" s="18" t="s">
        <v>87</v>
      </c>
      <c r="M10" s="16" t="s">
        <v>88</v>
      </c>
      <c r="N10" s="16" t="s">
        <v>89</v>
      </c>
      <c r="O10" s="16" t="s">
        <v>90</v>
      </c>
      <c r="P10" s="16" t="s">
        <v>91</v>
      </c>
      <c r="Q10" s="18" t="s">
        <v>92</v>
      </c>
      <c r="R10" s="16" t="s">
        <v>80</v>
      </c>
    </row>
    <row r="11" spans="3:19" x14ac:dyDescent="0.25">
      <c r="C11" s="1" t="s">
        <v>0</v>
      </c>
      <c r="D11" s="2">
        <f>D12+D18+D28+D54</f>
        <v>469404540.18000001</v>
      </c>
      <c r="E11" s="2"/>
      <c r="F11" s="33">
        <f>F18+F28+F54</f>
        <v>3587627.38</v>
      </c>
      <c r="G11" s="33">
        <f>G18+G28+G54</f>
        <v>0</v>
      </c>
      <c r="H11" s="33">
        <f t="shared" ref="H11:P11" si="0">H12+H18+H28+H38+H47+H54+H64+H69+H72</f>
        <v>0</v>
      </c>
      <c r="I11" s="33">
        <f>I12+I18+I28+I38+I47+I54+I64+I69+I72</f>
        <v>0</v>
      </c>
      <c r="J11" s="33">
        <f t="shared" si="0"/>
        <v>0</v>
      </c>
      <c r="K11" s="33">
        <f t="shared" si="0"/>
        <v>0</v>
      </c>
      <c r="L11" s="33">
        <f>L12+L18+L28+L38+L47+L54+L64+L69+L72</f>
        <v>0</v>
      </c>
      <c r="M11" s="33">
        <f>M12+M18+M28+M38+M47+M54+M64+M69+M72</f>
        <v>0</v>
      </c>
      <c r="N11" s="33">
        <f>N12+N18+N28+N38+N47+N54+N64+N69+N72+N14</f>
        <v>0</v>
      </c>
      <c r="O11" s="33">
        <f t="shared" si="0"/>
        <v>0</v>
      </c>
      <c r="P11" s="56">
        <f t="shared" si="0"/>
        <v>0</v>
      </c>
      <c r="Q11" s="33">
        <f>Q18+Q28+Q54</f>
        <v>0</v>
      </c>
      <c r="R11" s="2">
        <f>F11+G11+H11+I11+J11+K11+L11+M11+N11+O11+P11+Q11</f>
        <v>3587627.38</v>
      </c>
    </row>
    <row r="12" spans="3:19" x14ac:dyDescent="0.25">
      <c r="C12" s="3" t="s">
        <v>1</v>
      </c>
      <c r="D12" s="4">
        <v>416159473.43000001</v>
      </c>
      <c r="E12" s="4"/>
      <c r="F12" s="40">
        <f>SUM(F13:G17)</f>
        <v>160000</v>
      </c>
      <c r="G12" s="44"/>
      <c r="H12" s="44"/>
      <c r="I12" s="40">
        <f>SUM(I13:J17)</f>
        <v>0</v>
      </c>
      <c r="J12" s="40">
        <f>SUM(J13:K17)</f>
        <v>0</v>
      </c>
      <c r="K12" s="40">
        <f>SUM(K13:L17)</f>
        <v>0</v>
      </c>
      <c r="L12" s="44"/>
      <c r="M12" s="44"/>
      <c r="N12" s="44"/>
      <c r="O12" s="44"/>
      <c r="P12" s="57"/>
      <c r="Q12" s="44"/>
      <c r="R12" s="45">
        <f>SUM(F12:Q12)</f>
        <v>160000</v>
      </c>
    </row>
    <row r="13" spans="3:19" x14ac:dyDescent="0.25">
      <c r="C13" s="46" t="s">
        <v>2</v>
      </c>
      <c r="D13" s="47"/>
      <c r="E13" s="47"/>
      <c r="F13" s="30">
        <v>160000</v>
      </c>
      <c r="G13" s="44"/>
      <c r="H13" s="44"/>
      <c r="I13" s="30"/>
      <c r="J13" s="44"/>
      <c r="K13" s="44"/>
      <c r="L13" s="44"/>
      <c r="M13" s="44"/>
      <c r="N13" s="30"/>
      <c r="O13" s="44"/>
      <c r="P13" s="57"/>
      <c r="Q13" s="44"/>
      <c r="R13" s="45">
        <f t="shared" ref="R13:R17" si="1">SUM(F13:Q13)</f>
        <v>160000</v>
      </c>
    </row>
    <row r="14" spans="3:19" x14ac:dyDescent="0.25">
      <c r="C14" s="46" t="s">
        <v>3</v>
      </c>
      <c r="D14" s="47"/>
      <c r="E14" s="47"/>
      <c r="F14" s="44"/>
      <c r="G14" s="48"/>
      <c r="H14" s="44"/>
      <c r="I14" s="44"/>
      <c r="J14" s="44"/>
      <c r="K14" s="44"/>
      <c r="L14" s="44"/>
      <c r="M14" s="44"/>
      <c r="N14" s="39"/>
      <c r="O14" s="44"/>
      <c r="P14" s="57"/>
      <c r="Q14" s="44"/>
      <c r="R14" s="45">
        <f t="shared" si="1"/>
        <v>0</v>
      </c>
    </row>
    <row r="15" spans="3:19" x14ac:dyDescent="0.25">
      <c r="C15" s="46" t="s">
        <v>4</v>
      </c>
      <c r="D15" s="47"/>
      <c r="E15" s="47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57"/>
      <c r="Q15" s="44"/>
      <c r="R15" s="45">
        <f t="shared" si="1"/>
        <v>0</v>
      </c>
      <c r="S15" s="19"/>
    </row>
    <row r="16" spans="3:19" x14ac:dyDescent="0.25">
      <c r="C16" s="46" t="s">
        <v>5</v>
      </c>
      <c r="D16" s="47"/>
      <c r="E16" s="47"/>
      <c r="F16" s="44"/>
      <c r="G16" s="44"/>
      <c r="H16" s="44"/>
      <c r="I16" s="44"/>
      <c r="J16" s="44"/>
      <c r="K16" s="44"/>
      <c r="L16" s="44"/>
      <c r="M16" s="44"/>
      <c r="N16" s="30"/>
      <c r="O16" s="44"/>
      <c r="P16" s="57"/>
      <c r="Q16" s="44"/>
      <c r="R16" s="45">
        <f t="shared" si="1"/>
        <v>0</v>
      </c>
    </row>
    <row r="17" spans="3:18" x14ac:dyDescent="0.25">
      <c r="C17" s="46" t="s">
        <v>6</v>
      </c>
      <c r="D17" s="47"/>
      <c r="E17" s="47"/>
      <c r="F17" s="44"/>
      <c r="G17" s="44"/>
      <c r="H17" s="44"/>
      <c r="I17" s="44"/>
      <c r="J17" s="40"/>
      <c r="K17" s="44"/>
      <c r="L17" s="44"/>
      <c r="M17" s="44"/>
      <c r="N17" s="44"/>
      <c r="O17" s="44"/>
      <c r="P17" s="57"/>
      <c r="Q17" s="44"/>
      <c r="R17" s="45">
        <f t="shared" si="1"/>
        <v>0</v>
      </c>
    </row>
    <row r="18" spans="3:18" x14ac:dyDescent="0.25">
      <c r="C18" s="3" t="s">
        <v>7</v>
      </c>
      <c r="D18" s="4">
        <f t="shared" ref="D18:K18" si="2">SUM(D19:D27)</f>
        <v>10572045</v>
      </c>
      <c r="E18" s="4"/>
      <c r="F18" s="40">
        <f t="shared" si="2"/>
        <v>840216.72999999986</v>
      </c>
      <c r="G18" s="40">
        <f t="shared" si="2"/>
        <v>0</v>
      </c>
      <c r="H18" s="40">
        <f t="shared" si="2"/>
        <v>0</v>
      </c>
      <c r="I18" s="40">
        <f t="shared" si="2"/>
        <v>0</v>
      </c>
      <c r="J18" s="40">
        <f t="shared" si="2"/>
        <v>0</v>
      </c>
      <c r="K18" s="40">
        <f t="shared" si="2"/>
        <v>0</v>
      </c>
      <c r="L18" s="40">
        <f t="shared" ref="L18:Q18" si="3">SUM(L19:L27)</f>
        <v>0</v>
      </c>
      <c r="M18" s="40">
        <f t="shared" si="3"/>
        <v>0</v>
      </c>
      <c r="N18" s="40">
        <f t="shared" si="3"/>
        <v>0</v>
      </c>
      <c r="O18" s="40">
        <f t="shared" si="3"/>
        <v>0</v>
      </c>
      <c r="P18" s="58">
        <f>SUM(P19:P27)</f>
        <v>0</v>
      </c>
      <c r="Q18" s="40">
        <f t="shared" si="3"/>
        <v>0</v>
      </c>
      <c r="R18" s="40">
        <f>SUM(F18:Q18)</f>
        <v>840216.72999999986</v>
      </c>
    </row>
    <row r="19" spans="3:18" x14ac:dyDescent="0.25">
      <c r="C19" s="46" t="s">
        <v>8</v>
      </c>
      <c r="D19" s="47">
        <v>1656774.4</v>
      </c>
      <c r="E19" s="47"/>
      <c r="F19" s="30">
        <v>250625.85</v>
      </c>
      <c r="G19" s="30"/>
      <c r="H19" s="30"/>
      <c r="I19" s="30"/>
      <c r="J19" s="30"/>
      <c r="K19" s="30"/>
      <c r="L19" s="30"/>
      <c r="M19" s="30"/>
      <c r="N19" s="30"/>
      <c r="O19" s="30"/>
      <c r="P19" s="59"/>
      <c r="Q19" s="49"/>
      <c r="R19" s="45">
        <f t="shared" ref="R19:R27" si="4">SUM(F19:Q19)</f>
        <v>250625.85</v>
      </c>
    </row>
    <row r="20" spans="3:18" x14ac:dyDescent="0.25">
      <c r="C20" s="46" t="s">
        <v>9</v>
      </c>
      <c r="D20" s="47">
        <v>2849191.6</v>
      </c>
      <c r="E20" s="47"/>
      <c r="F20" s="30">
        <v>385987.28999999992</v>
      </c>
      <c r="G20" s="30"/>
      <c r="H20" s="30"/>
      <c r="I20" s="30"/>
      <c r="J20" s="30"/>
      <c r="K20" s="30"/>
      <c r="L20" s="30"/>
      <c r="M20" s="30"/>
      <c r="N20" s="30"/>
      <c r="O20" s="30"/>
      <c r="P20" s="60"/>
      <c r="Q20" s="49"/>
      <c r="R20" s="45">
        <f t="shared" si="4"/>
        <v>385987.28999999992</v>
      </c>
    </row>
    <row r="21" spans="3:18" x14ac:dyDescent="0.25">
      <c r="C21" s="46" t="s">
        <v>10</v>
      </c>
      <c r="D21" s="47"/>
      <c r="E21" s="47"/>
      <c r="F21" s="30"/>
      <c r="G21" s="30"/>
      <c r="H21" s="30"/>
      <c r="I21" s="44"/>
      <c r="J21" s="30"/>
      <c r="K21" s="44"/>
      <c r="L21" s="44"/>
      <c r="M21" s="44"/>
      <c r="N21" s="30"/>
      <c r="O21" s="44"/>
      <c r="P21" s="44"/>
      <c r="Q21" s="44"/>
      <c r="R21" s="45">
        <f t="shared" si="4"/>
        <v>0</v>
      </c>
    </row>
    <row r="22" spans="3:18" x14ac:dyDescent="0.25">
      <c r="C22" s="46" t="s">
        <v>11</v>
      </c>
      <c r="D22" s="47">
        <v>136000</v>
      </c>
      <c r="E22" s="47"/>
      <c r="F22" s="30">
        <v>8500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49"/>
      <c r="R22" s="45">
        <f t="shared" si="4"/>
        <v>8500</v>
      </c>
    </row>
    <row r="23" spans="3:18" x14ac:dyDescent="0.25">
      <c r="C23" s="46" t="s">
        <v>12</v>
      </c>
      <c r="D23" s="47">
        <v>514680</v>
      </c>
      <c r="E23" s="47"/>
      <c r="F23" s="30"/>
      <c r="G23" s="30"/>
      <c r="H23" s="30"/>
      <c r="I23" s="30"/>
      <c r="J23" s="30"/>
      <c r="K23" s="44"/>
      <c r="L23" s="30"/>
      <c r="M23" s="30"/>
      <c r="N23" s="30"/>
      <c r="O23" s="30"/>
      <c r="P23" s="30"/>
      <c r="Q23" s="30"/>
      <c r="R23" s="45">
        <f t="shared" si="4"/>
        <v>0</v>
      </c>
    </row>
    <row r="24" spans="3:18" x14ac:dyDescent="0.25">
      <c r="C24" s="46" t="s">
        <v>13</v>
      </c>
      <c r="D24" s="47"/>
      <c r="E24" s="47"/>
      <c r="F24" s="30"/>
      <c r="G24" s="30"/>
      <c r="H24" s="30"/>
      <c r="I24" s="44"/>
      <c r="J24" s="30"/>
      <c r="K24" s="44"/>
      <c r="L24" s="44"/>
      <c r="M24" s="44"/>
      <c r="N24" s="30"/>
      <c r="O24" s="44"/>
      <c r="P24" s="44"/>
      <c r="Q24" s="44"/>
      <c r="R24" s="45">
        <f t="shared" si="4"/>
        <v>0</v>
      </c>
    </row>
    <row r="25" spans="3:18" x14ac:dyDescent="0.25">
      <c r="C25" s="46" t="s">
        <v>14</v>
      </c>
      <c r="D25" s="47">
        <v>4935000</v>
      </c>
      <c r="E25" s="47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49"/>
      <c r="R25" s="45">
        <f t="shared" si="4"/>
        <v>0</v>
      </c>
    </row>
    <row r="26" spans="3:18" x14ac:dyDescent="0.25">
      <c r="C26" s="46" t="s">
        <v>15</v>
      </c>
      <c r="D26" s="47">
        <v>480399</v>
      </c>
      <c r="E26" s="47"/>
      <c r="F26" s="30">
        <v>195103.59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45">
        <f t="shared" si="4"/>
        <v>195103.59</v>
      </c>
    </row>
    <row r="27" spans="3:18" x14ac:dyDescent="0.25">
      <c r="C27" s="46" t="s">
        <v>16</v>
      </c>
      <c r="D27" s="47"/>
      <c r="E27" s="47"/>
      <c r="F27" s="30"/>
      <c r="G27" s="30"/>
      <c r="H27" s="30"/>
      <c r="I27" s="44"/>
      <c r="J27" s="30"/>
      <c r="K27" s="30"/>
      <c r="L27" s="30"/>
      <c r="M27" s="44"/>
      <c r="N27" s="30"/>
      <c r="O27" s="30"/>
      <c r="P27" s="30"/>
      <c r="Q27" s="30"/>
      <c r="R27" s="45">
        <f t="shared" si="4"/>
        <v>0</v>
      </c>
    </row>
    <row r="28" spans="3:18" x14ac:dyDescent="0.25">
      <c r="C28" s="3" t="s">
        <v>17</v>
      </c>
      <c r="D28" s="4">
        <f t="shared" ref="D28:F28" si="5">SUM(D29:D37)</f>
        <v>35088206.75</v>
      </c>
      <c r="E28" s="4"/>
      <c r="F28" s="40">
        <f t="shared" si="5"/>
        <v>2747410.65</v>
      </c>
      <c r="G28" s="40">
        <f>SUM(G29:G37)</f>
        <v>0</v>
      </c>
      <c r="H28" s="40">
        <f t="shared" ref="H28" si="6">SUM(H29:H37)</f>
        <v>0</v>
      </c>
      <c r="I28" s="40">
        <f>SUM(I29:I37)</f>
        <v>0</v>
      </c>
      <c r="J28" s="40">
        <f>SUM(J29:J37)</f>
        <v>0</v>
      </c>
      <c r="K28" s="40">
        <f>SUM(K29:K37)</f>
        <v>0</v>
      </c>
      <c r="L28" s="40">
        <f t="shared" ref="L28:O28" si="7">SUM(L29:L37)</f>
        <v>0</v>
      </c>
      <c r="M28" s="40">
        <f t="shared" si="7"/>
        <v>0</v>
      </c>
      <c r="N28" s="40">
        <f t="shared" si="7"/>
        <v>0</v>
      </c>
      <c r="O28" s="40">
        <f t="shared" si="7"/>
        <v>0</v>
      </c>
      <c r="P28" s="40">
        <f>SUM(P29:P37)</f>
        <v>0</v>
      </c>
      <c r="Q28" s="40">
        <f>SUM(Q29:Q37)</f>
        <v>0</v>
      </c>
      <c r="R28" s="40">
        <f>SUM(F28:Q28)</f>
        <v>2747410.65</v>
      </c>
    </row>
    <row r="29" spans="3:18" x14ac:dyDescent="0.25">
      <c r="C29" s="46" t="s">
        <v>18</v>
      </c>
      <c r="D29" s="47">
        <v>7257783.1399999997</v>
      </c>
      <c r="E29" s="47"/>
      <c r="F29" s="30">
        <v>700924.81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45">
        <f t="shared" ref="R29:R37" si="8">SUM(F29:Q29)</f>
        <v>700924.81</v>
      </c>
    </row>
    <row r="30" spans="3:18" x14ac:dyDescent="0.25">
      <c r="C30" s="46" t="s">
        <v>19</v>
      </c>
      <c r="D30" s="47">
        <v>832743.8</v>
      </c>
      <c r="E30" s="47"/>
      <c r="F30" s="30"/>
      <c r="G30" s="30"/>
      <c r="H30" s="30"/>
      <c r="I30" s="44"/>
      <c r="J30" s="30"/>
      <c r="K30" s="30"/>
      <c r="L30" s="30"/>
      <c r="M30" s="44"/>
      <c r="N30" s="30"/>
      <c r="O30" s="30"/>
      <c r="P30" s="30"/>
      <c r="Q30" s="30"/>
      <c r="R30" s="45">
        <f t="shared" si="8"/>
        <v>0</v>
      </c>
    </row>
    <row r="31" spans="3:18" x14ac:dyDescent="0.25">
      <c r="C31" s="46" t="s">
        <v>20</v>
      </c>
      <c r="D31" s="47"/>
      <c r="E31" s="47"/>
      <c r="F31" s="30"/>
      <c r="G31" s="30"/>
      <c r="H31" s="44"/>
      <c r="I31" s="30"/>
      <c r="J31" s="30"/>
      <c r="K31" s="44"/>
      <c r="L31" s="44"/>
      <c r="M31" s="44"/>
      <c r="N31" s="30"/>
      <c r="O31" s="44"/>
      <c r="P31" s="44"/>
      <c r="Q31" s="44"/>
      <c r="R31" s="45">
        <f t="shared" si="8"/>
        <v>0</v>
      </c>
    </row>
    <row r="32" spans="3:18" x14ac:dyDescent="0.25">
      <c r="C32" s="46" t="s">
        <v>21</v>
      </c>
      <c r="D32" s="47">
        <v>11253140</v>
      </c>
      <c r="E32" s="47"/>
      <c r="F32" s="30">
        <v>246127.5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45">
        <f t="shared" si="8"/>
        <v>246127.5</v>
      </c>
    </row>
    <row r="33" spans="3:18" x14ac:dyDescent="0.25">
      <c r="C33" s="46" t="s">
        <v>22</v>
      </c>
      <c r="D33" s="47"/>
      <c r="E33" s="47"/>
      <c r="F33" s="30">
        <v>15664.5</v>
      </c>
      <c r="G33" s="44"/>
      <c r="H33" s="30"/>
      <c r="I33" s="44"/>
      <c r="J33" s="30"/>
      <c r="K33" s="30"/>
      <c r="L33" s="30"/>
      <c r="M33" s="30"/>
      <c r="N33" s="30"/>
      <c r="O33" s="30"/>
      <c r="P33" s="44"/>
      <c r="Q33" s="30"/>
      <c r="R33" s="45">
        <f t="shared" si="8"/>
        <v>15664.5</v>
      </c>
    </row>
    <row r="34" spans="3:18" x14ac:dyDescent="0.25">
      <c r="C34" s="46" t="s">
        <v>23</v>
      </c>
      <c r="D34" s="47"/>
      <c r="E34" s="47"/>
      <c r="F34" s="30"/>
      <c r="G34" s="30"/>
      <c r="H34" s="30"/>
      <c r="I34" s="30"/>
      <c r="J34" s="30"/>
      <c r="K34" s="30"/>
      <c r="L34" s="44"/>
      <c r="M34" s="44"/>
      <c r="N34" s="30"/>
      <c r="O34" s="30"/>
      <c r="P34" s="44"/>
      <c r="Q34" s="44"/>
      <c r="R34" s="45">
        <f t="shared" si="8"/>
        <v>0</v>
      </c>
    </row>
    <row r="35" spans="3:18" x14ac:dyDescent="0.25">
      <c r="C35" s="46" t="s">
        <v>24</v>
      </c>
      <c r="D35" s="47">
        <v>3150163.1</v>
      </c>
      <c r="E35" s="47"/>
      <c r="F35" s="30">
        <v>1161236.32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45">
        <f t="shared" si="8"/>
        <v>1161236.32</v>
      </c>
    </row>
    <row r="36" spans="3:18" x14ac:dyDescent="0.25">
      <c r="C36" s="46" t="s">
        <v>25</v>
      </c>
      <c r="D36" s="47"/>
      <c r="E36" s="47"/>
      <c r="F36" s="30"/>
      <c r="G36" s="30"/>
      <c r="H36" s="30"/>
      <c r="I36" s="44"/>
      <c r="J36" s="30"/>
      <c r="K36" s="44"/>
      <c r="L36" s="44"/>
      <c r="M36" s="44"/>
      <c r="N36" s="30"/>
      <c r="O36" s="44"/>
      <c r="P36" s="44"/>
      <c r="Q36" s="44"/>
      <c r="R36" s="45">
        <f t="shared" si="8"/>
        <v>0</v>
      </c>
    </row>
    <row r="37" spans="3:18" x14ac:dyDescent="0.25">
      <c r="C37" s="46" t="s">
        <v>26</v>
      </c>
      <c r="D37" s="47">
        <v>12594376.710000001</v>
      </c>
      <c r="E37" s="47"/>
      <c r="F37" s="30">
        <v>623457.52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45">
        <f t="shared" si="8"/>
        <v>623457.52</v>
      </c>
    </row>
    <row r="38" spans="3:18" x14ac:dyDescent="0.25">
      <c r="C38" s="3" t="s">
        <v>27</v>
      </c>
      <c r="D38" s="4">
        <v>0</v>
      </c>
      <c r="E38" s="4"/>
      <c r="F38" s="40">
        <f>SUM(F39:G46)</f>
        <v>0</v>
      </c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7"/>
      <c r="R38" s="37"/>
    </row>
    <row r="39" spans="3:18" x14ac:dyDescent="0.25">
      <c r="C39" s="46" t="s">
        <v>28</v>
      </c>
      <c r="D39" s="47"/>
      <c r="E39" s="47"/>
      <c r="F39" s="30">
        <v>0</v>
      </c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0">
        <f t="shared" ref="R39:R46" si="9">SUM(F39:Q39)</f>
        <v>0</v>
      </c>
    </row>
    <row r="40" spans="3:18" x14ac:dyDescent="0.25">
      <c r="C40" s="46" t="s">
        <v>29</v>
      </c>
      <c r="D40" s="47"/>
      <c r="E40" s="47"/>
      <c r="F40" s="30">
        <v>0</v>
      </c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0">
        <f t="shared" si="9"/>
        <v>0</v>
      </c>
    </row>
    <row r="41" spans="3:18" x14ac:dyDescent="0.25">
      <c r="C41" s="46" t="s">
        <v>30</v>
      </c>
      <c r="D41" s="47"/>
      <c r="E41" s="47"/>
      <c r="F41" s="30">
        <v>0</v>
      </c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0">
        <f t="shared" si="9"/>
        <v>0</v>
      </c>
    </row>
    <row r="42" spans="3:18" x14ac:dyDescent="0.25">
      <c r="C42" s="46" t="s">
        <v>31</v>
      </c>
      <c r="D42" s="47"/>
      <c r="E42" s="47"/>
      <c r="F42" s="30">
        <v>0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0">
        <f t="shared" si="9"/>
        <v>0</v>
      </c>
    </row>
    <row r="43" spans="3:18" x14ac:dyDescent="0.25">
      <c r="C43" s="46" t="s">
        <v>32</v>
      </c>
      <c r="D43" s="47"/>
      <c r="E43" s="47"/>
      <c r="F43" s="30">
        <v>0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0">
        <f t="shared" si="9"/>
        <v>0</v>
      </c>
    </row>
    <row r="44" spans="3:18" x14ac:dyDescent="0.25">
      <c r="C44" s="46" t="s">
        <v>33</v>
      </c>
      <c r="D44" s="47"/>
      <c r="E44" s="47"/>
      <c r="F44" s="30">
        <v>0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0">
        <f t="shared" si="9"/>
        <v>0</v>
      </c>
    </row>
    <row r="45" spans="3:18" x14ac:dyDescent="0.25">
      <c r="C45" s="46" t="s">
        <v>34</v>
      </c>
      <c r="D45" s="47"/>
      <c r="E45" s="47"/>
      <c r="F45" s="30">
        <v>0</v>
      </c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0">
        <f t="shared" si="9"/>
        <v>0</v>
      </c>
    </row>
    <row r="46" spans="3:18" x14ac:dyDescent="0.25">
      <c r="C46" s="46" t="s">
        <v>35</v>
      </c>
      <c r="D46" s="47"/>
      <c r="E46" s="47"/>
      <c r="F46" s="30">
        <v>0</v>
      </c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0">
        <f t="shared" si="9"/>
        <v>0</v>
      </c>
    </row>
    <row r="47" spans="3:18" x14ac:dyDescent="0.25">
      <c r="C47" s="3" t="s">
        <v>36</v>
      </c>
      <c r="D47" s="4">
        <v>0</v>
      </c>
      <c r="E47" s="4"/>
      <c r="F47" s="45">
        <f>SUM(F48:G53)</f>
        <v>0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37"/>
    </row>
    <row r="48" spans="3:18" x14ac:dyDescent="0.25">
      <c r="C48" s="46" t="s">
        <v>37</v>
      </c>
      <c r="D48" s="47"/>
      <c r="E48" s="47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37"/>
    </row>
    <row r="49" spans="3:18" x14ac:dyDescent="0.25">
      <c r="C49" s="46" t="s">
        <v>38</v>
      </c>
      <c r="D49" s="47"/>
      <c r="E49" s="47"/>
      <c r="F49" s="30">
        <v>0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0">
        <f t="shared" ref="R49:R57" si="10">SUM(F49:Q49)</f>
        <v>0</v>
      </c>
    </row>
    <row r="50" spans="3:18" x14ac:dyDescent="0.25">
      <c r="C50" s="46" t="s">
        <v>39</v>
      </c>
      <c r="D50" s="47"/>
      <c r="E50" s="47"/>
      <c r="F50" s="30">
        <v>0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0">
        <f t="shared" si="10"/>
        <v>0</v>
      </c>
    </row>
    <row r="51" spans="3:18" x14ac:dyDescent="0.25">
      <c r="C51" s="46" t="s">
        <v>40</v>
      </c>
      <c r="D51" s="47"/>
      <c r="E51" s="47"/>
      <c r="F51" s="30">
        <v>0</v>
      </c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0">
        <f t="shared" si="10"/>
        <v>0</v>
      </c>
    </row>
    <row r="52" spans="3:18" x14ac:dyDescent="0.25">
      <c r="C52" s="46" t="s">
        <v>41</v>
      </c>
      <c r="D52" s="47"/>
      <c r="E52" s="47"/>
      <c r="F52" s="30">
        <v>0</v>
      </c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0">
        <f t="shared" si="10"/>
        <v>0</v>
      </c>
    </row>
    <row r="53" spans="3:18" x14ac:dyDescent="0.25">
      <c r="C53" s="46" t="s">
        <v>42</v>
      </c>
      <c r="D53" s="47"/>
      <c r="E53" s="47"/>
      <c r="F53" s="30">
        <v>0</v>
      </c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0">
        <f t="shared" si="10"/>
        <v>0</v>
      </c>
    </row>
    <row r="54" spans="3:18" x14ac:dyDescent="0.25">
      <c r="C54" s="3" t="s">
        <v>43</v>
      </c>
      <c r="D54" s="4">
        <f t="shared" ref="D54" si="11">SUM(D55:D63)</f>
        <v>7584815</v>
      </c>
      <c r="E54" s="4"/>
      <c r="F54" s="40">
        <f>F55+F61</f>
        <v>0</v>
      </c>
      <c r="G54" s="40">
        <f>G55+G57+G61</f>
        <v>0</v>
      </c>
      <c r="H54" s="40">
        <f>H55+H57</f>
        <v>0</v>
      </c>
      <c r="I54" s="40">
        <f>I55+I57</f>
        <v>0</v>
      </c>
      <c r="J54" s="40">
        <f>SUM(J55:J63)</f>
        <v>0</v>
      </c>
      <c r="K54" s="40">
        <f>SUM(K55:K63)</f>
        <v>0</v>
      </c>
      <c r="L54" s="40">
        <f t="shared" ref="L54:Q54" si="12">SUM(L55:L63)</f>
        <v>0</v>
      </c>
      <c r="M54" s="40">
        <f t="shared" si="12"/>
        <v>0</v>
      </c>
      <c r="N54" s="40">
        <f t="shared" si="12"/>
        <v>0</v>
      </c>
      <c r="O54" s="40">
        <f t="shared" si="12"/>
        <v>0</v>
      </c>
      <c r="P54" s="40">
        <f t="shared" si="12"/>
        <v>0</v>
      </c>
      <c r="Q54" s="40">
        <f t="shared" si="12"/>
        <v>0</v>
      </c>
      <c r="R54" s="40">
        <f t="shared" si="10"/>
        <v>0</v>
      </c>
    </row>
    <row r="55" spans="3:18" x14ac:dyDescent="0.25">
      <c r="C55" s="46" t="s">
        <v>44</v>
      </c>
      <c r="D55" s="63">
        <v>1479500</v>
      </c>
      <c r="E55" s="47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45">
        <f t="shared" si="10"/>
        <v>0</v>
      </c>
    </row>
    <row r="56" spans="3:18" x14ac:dyDescent="0.25">
      <c r="C56" s="46" t="s">
        <v>45</v>
      </c>
      <c r="D56" s="6"/>
      <c r="E56" s="47"/>
      <c r="F56" s="30"/>
      <c r="G56" s="30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5">
        <f t="shared" si="10"/>
        <v>0</v>
      </c>
    </row>
    <row r="57" spans="3:18" x14ac:dyDescent="0.25">
      <c r="C57" s="46" t="s">
        <v>46</v>
      </c>
      <c r="D57" s="6">
        <v>3471515</v>
      </c>
      <c r="E57" s="47"/>
      <c r="F57" s="30"/>
      <c r="G57" s="30"/>
      <c r="H57" s="30"/>
      <c r="I57" s="30"/>
      <c r="J57" s="44"/>
      <c r="K57" s="30"/>
      <c r="L57" s="30"/>
      <c r="M57" s="44"/>
      <c r="N57" s="44"/>
      <c r="O57" s="44"/>
      <c r="P57" s="44"/>
      <c r="Q57" s="44"/>
      <c r="R57" s="45">
        <f t="shared" si="10"/>
        <v>0</v>
      </c>
    </row>
    <row r="58" spans="3:18" x14ac:dyDescent="0.25">
      <c r="C58" s="46" t="s">
        <v>47</v>
      </c>
      <c r="D58" s="6">
        <v>100000</v>
      </c>
      <c r="E58" s="47"/>
      <c r="F58" s="30"/>
      <c r="G58" s="44"/>
      <c r="H58" s="44"/>
      <c r="I58" s="44"/>
      <c r="J58" s="44"/>
      <c r="K58" s="44"/>
      <c r="L58" s="44"/>
      <c r="M58" s="44"/>
      <c r="N58" s="44"/>
      <c r="O58" s="44"/>
      <c r="P58" s="30"/>
      <c r="Q58" s="44"/>
      <c r="R58" s="45">
        <f t="shared" ref="R58:R68" si="13">SUM(F58:Q58)</f>
        <v>0</v>
      </c>
    </row>
    <row r="59" spans="3:18" x14ac:dyDescent="0.25">
      <c r="C59" s="46" t="s">
        <v>48</v>
      </c>
      <c r="D59" s="6">
        <v>1573800</v>
      </c>
      <c r="E59" s="47"/>
      <c r="F59" s="30"/>
      <c r="G59" s="44"/>
      <c r="H59" s="44"/>
      <c r="I59" s="44"/>
      <c r="J59" s="44"/>
      <c r="K59" s="30"/>
      <c r="L59" s="44"/>
      <c r="M59" s="44"/>
      <c r="N59" s="44"/>
      <c r="O59" s="44"/>
      <c r="P59" s="44"/>
      <c r="Q59" s="44"/>
      <c r="R59" s="45">
        <f t="shared" si="13"/>
        <v>0</v>
      </c>
    </row>
    <row r="60" spans="3:18" x14ac:dyDescent="0.25">
      <c r="C60" s="46" t="s">
        <v>49</v>
      </c>
      <c r="D60" s="6"/>
      <c r="E60" s="47"/>
      <c r="F60" s="30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5">
        <f t="shared" si="13"/>
        <v>0</v>
      </c>
    </row>
    <row r="61" spans="3:18" x14ac:dyDescent="0.25">
      <c r="C61" s="46" t="s">
        <v>50</v>
      </c>
      <c r="D61" s="6"/>
      <c r="E61" s="47"/>
      <c r="F61" s="30"/>
      <c r="G61" s="30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5">
        <f t="shared" si="13"/>
        <v>0</v>
      </c>
    </row>
    <row r="62" spans="3:18" x14ac:dyDescent="0.25">
      <c r="C62" s="46" t="s">
        <v>51</v>
      </c>
      <c r="D62" s="6">
        <v>960000</v>
      </c>
      <c r="E62" s="47"/>
      <c r="F62" s="30">
        <v>0</v>
      </c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0">
        <f t="shared" si="13"/>
        <v>0</v>
      </c>
    </row>
    <row r="63" spans="3:18" x14ac:dyDescent="0.25">
      <c r="C63" s="46" t="s">
        <v>52</v>
      </c>
      <c r="D63" s="47"/>
      <c r="E63" s="47"/>
      <c r="F63" s="30">
        <v>0</v>
      </c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0">
        <f t="shared" si="13"/>
        <v>0</v>
      </c>
    </row>
    <row r="64" spans="3:18" x14ac:dyDescent="0.25">
      <c r="C64" s="3" t="s">
        <v>53</v>
      </c>
      <c r="D64" s="4"/>
      <c r="E64" s="4"/>
      <c r="F64" s="40">
        <f>SUM(F65:G68)</f>
        <v>0</v>
      </c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0">
        <f t="shared" si="13"/>
        <v>0</v>
      </c>
    </row>
    <row r="65" spans="3:18" x14ac:dyDescent="0.25">
      <c r="C65" s="46" t="s">
        <v>54</v>
      </c>
      <c r="D65" s="47"/>
      <c r="E65" s="47"/>
      <c r="F65" s="30">
        <v>0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0">
        <f t="shared" si="13"/>
        <v>0</v>
      </c>
    </row>
    <row r="66" spans="3:18" x14ac:dyDescent="0.25">
      <c r="C66" s="46" t="s">
        <v>55</v>
      </c>
      <c r="D66" s="47"/>
      <c r="E66" s="47"/>
      <c r="F66" s="30">
        <v>0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0">
        <f t="shared" si="13"/>
        <v>0</v>
      </c>
    </row>
    <row r="67" spans="3:18" x14ac:dyDescent="0.25">
      <c r="C67" s="46" t="s">
        <v>56</v>
      </c>
      <c r="D67" s="47"/>
      <c r="E67" s="47"/>
      <c r="F67" s="30">
        <v>0</v>
      </c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0">
        <f t="shared" si="13"/>
        <v>0</v>
      </c>
    </row>
    <row r="68" spans="3:18" x14ac:dyDescent="0.25">
      <c r="C68" s="46" t="s">
        <v>57</v>
      </c>
      <c r="D68" s="47"/>
      <c r="E68" s="47"/>
      <c r="F68" s="30">
        <v>0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0">
        <f t="shared" si="13"/>
        <v>0</v>
      </c>
    </row>
    <row r="69" spans="3:18" x14ac:dyDescent="0.25">
      <c r="C69" s="3" t="s">
        <v>58</v>
      </c>
      <c r="D69" s="4"/>
      <c r="E69" s="4"/>
      <c r="F69" s="40">
        <f>SUM(F70:G71)</f>
        <v>0</v>
      </c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  <row r="70" spans="3:18" x14ac:dyDescent="0.25">
      <c r="C70" s="46" t="s">
        <v>59</v>
      </c>
      <c r="D70" s="47"/>
      <c r="E70" s="47"/>
      <c r="F70" s="30">
        <v>0</v>
      </c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5">
        <f>SUM(F70:Q70)</f>
        <v>0</v>
      </c>
    </row>
    <row r="71" spans="3:18" x14ac:dyDescent="0.25">
      <c r="C71" s="46" t="s">
        <v>60</v>
      </c>
      <c r="D71" s="47"/>
      <c r="E71" s="47"/>
      <c r="F71" s="30">
        <v>0</v>
      </c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5">
        <f>SUM(F71:Q71)</f>
        <v>0</v>
      </c>
    </row>
    <row r="72" spans="3:18" x14ac:dyDescent="0.25">
      <c r="C72" s="3" t="s">
        <v>61</v>
      </c>
      <c r="D72" s="4"/>
      <c r="E72" s="4"/>
      <c r="F72" s="40">
        <f t="shared" ref="F72:R72" si="14">SUM(F73:F75)</f>
        <v>0</v>
      </c>
      <c r="G72" s="40">
        <f t="shared" si="14"/>
        <v>0</v>
      </c>
      <c r="H72" s="40">
        <f t="shared" si="14"/>
        <v>0</v>
      </c>
      <c r="I72" s="40">
        <f t="shared" si="14"/>
        <v>0</v>
      </c>
      <c r="J72" s="40">
        <f t="shared" si="14"/>
        <v>0</v>
      </c>
      <c r="K72" s="40">
        <f t="shared" si="14"/>
        <v>0</v>
      </c>
      <c r="L72" s="40">
        <f t="shared" si="14"/>
        <v>0</v>
      </c>
      <c r="M72" s="40">
        <f t="shared" si="14"/>
        <v>0</v>
      </c>
      <c r="N72" s="40">
        <f t="shared" si="14"/>
        <v>0</v>
      </c>
      <c r="O72" s="40">
        <f t="shared" si="14"/>
        <v>0</v>
      </c>
      <c r="P72" s="40">
        <f>SUM(P73:P75)</f>
        <v>0</v>
      </c>
      <c r="Q72" s="40">
        <f t="shared" si="14"/>
        <v>0</v>
      </c>
      <c r="R72" s="40">
        <f t="shared" si="14"/>
        <v>0</v>
      </c>
    </row>
    <row r="73" spans="3:18" x14ac:dyDescent="0.25">
      <c r="C73" s="46" t="s">
        <v>62</v>
      </c>
      <c r="D73" s="47"/>
      <c r="E73" s="47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3:18" x14ac:dyDescent="0.25">
      <c r="C74" s="46" t="s">
        <v>63</v>
      </c>
      <c r="D74" s="47"/>
      <c r="E74" s="47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 spans="3:18" x14ac:dyDescent="0.25">
      <c r="C75" s="46" t="s">
        <v>64</v>
      </c>
      <c r="D75" s="47"/>
      <c r="E75" s="47"/>
      <c r="F75" s="30"/>
      <c r="G75" s="44"/>
      <c r="H75" s="44"/>
      <c r="I75" s="30"/>
      <c r="J75" s="44"/>
      <c r="K75" s="44"/>
      <c r="L75" s="44"/>
      <c r="M75" s="44"/>
      <c r="N75" s="44"/>
      <c r="O75" s="44"/>
      <c r="P75" s="30"/>
      <c r="Q75" s="49"/>
      <c r="R75" s="45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3:18" x14ac:dyDescent="0.25">
      <c r="C78" s="46" t="s">
        <v>71</v>
      </c>
      <c r="D78" s="47"/>
      <c r="E78" s="47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</row>
    <row r="79" spans="3:18" x14ac:dyDescent="0.25">
      <c r="C79" s="46" t="s">
        <v>72</v>
      </c>
      <c r="D79" s="47"/>
      <c r="E79" s="47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3:18" x14ac:dyDescent="0.25">
      <c r="C80" s="3" t="s">
        <v>73</v>
      </c>
      <c r="D80" s="4"/>
      <c r="E80" s="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</row>
    <row r="81" spans="3:18" x14ac:dyDescent="0.25">
      <c r="C81" s="46" t="s">
        <v>74</v>
      </c>
      <c r="D81" s="47"/>
      <c r="E81" s="47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</row>
    <row r="82" spans="3:18" x14ac:dyDescent="0.25">
      <c r="C82" s="46" t="s">
        <v>75</v>
      </c>
      <c r="D82" s="47"/>
      <c r="E82" s="47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spans="3:18" x14ac:dyDescent="0.25">
      <c r="C83" s="3" t="s">
        <v>76</v>
      </c>
      <c r="D83" s="4"/>
      <c r="E83" s="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spans="3:18" x14ac:dyDescent="0.25">
      <c r="C84" s="46" t="s">
        <v>77</v>
      </c>
      <c r="D84" s="47"/>
      <c r="E84" s="47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</row>
    <row r="85" spans="3:18" ht="30" customHeight="1" x14ac:dyDescent="0.25">
      <c r="C85" s="10" t="s">
        <v>65</v>
      </c>
      <c r="D85" s="9"/>
      <c r="E85" s="9"/>
      <c r="F85" s="9">
        <f>F76+F11</f>
        <v>3587627.38</v>
      </c>
      <c r="G85" s="9">
        <f t="shared" ref="G85:R85" si="15">G76+G11</f>
        <v>0</v>
      </c>
      <c r="H85" s="9">
        <f>H76+H11</f>
        <v>0</v>
      </c>
      <c r="I85" s="9">
        <f>I76+I11</f>
        <v>0</v>
      </c>
      <c r="J85" s="9">
        <f>J76+J11</f>
        <v>0</v>
      </c>
      <c r="K85" s="9">
        <f t="shared" si="15"/>
        <v>0</v>
      </c>
      <c r="L85" s="9">
        <f>L76+L11</f>
        <v>0</v>
      </c>
      <c r="M85" s="9">
        <f t="shared" si="15"/>
        <v>0</v>
      </c>
      <c r="N85" s="9">
        <f>N76+N11</f>
        <v>0</v>
      </c>
      <c r="O85" s="9">
        <f t="shared" si="15"/>
        <v>0</v>
      </c>
      <c r="P85" s="9">
        <f t="shared" si="15"/>
        <v>0</v>
      </c>
      <c r="Q85" s="9">
        <f t="shared" si="15"/>
        <v>0</v>
      </c>
      <c r="R85" s="9">
        <f t="shared" si="15"/>
        <v>3587627.38</v>
      </c>
    </row>
    <row r="86" spans="3:18" ht="15.75" thickBot="1" x14ac:dyDescent="0.3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</row>
    <row r="87" spans="3:18" ht="15.75" thickBot="1" x14ac:dyDescent="0.3">
      <c r="C87" s="50" t="s">
        <v>110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</row>
    <row r="88" spans="3:18" ht="30.75" thickBot="1" x14ac:dyDescent="0.3">
      <c r="C88" s="26" t="s">
        <v>111</v>
      </c>
      <c r="D88" s="51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</row>
    <row r="89" spans="3:18" x14ac:dyDescent="0.25">
      <c r="C89" s="44"/>
      <c r="D89" s="44"/>
      <c r="E89" s="51"/>
      <c r="F89" s="44"/>
      <c r="G89" s="44"/>
      <c r="H89" s="44"/>
      <c r="I89" s="44"/>
      <c r="J89" s="44"/>
      <c r="K89" s="44"/>
      <c r="L89" s="51"/>
      <c r="M89" s="44"/>
      <c r="N89" s="44"/>
      <c r="O89" s="44"/>
      <c r="P89" s="44"/>
      <c r="Q89" s="44"/>
      <c r="R89" s="44"/>
    </row>
    <row r="90" spans="3:18" x14ac:dyDescent="0.25">
      <c r="C90" s="73" t="s">
        <v>106</v>
      </c>
      <c r="D90" s="73"/>
      <c r="E90" s="44" t="s">
        <v>109</v>
      </c>
      <c r="F90" s="44"/>
      <c r="G90" s="55" t="s">
        <v>115</v>
      </c>
      <c r="H90" s="61"/>
      <c r="I90" s="44"/>
      <c r="J90" s="44"/>
      <c r="K90" s="44"/>
      <c r="L90" s="44"/>
      <c r="M90" s="44"/>
      <c r="N90" s="44"/>
      <c r="O90" s="44"/>
      <c r="P90" s="44"/>
      <c r="Q90" s="44"/>
      <c r="R90" s="44"/>
    </row>
    <row r="91" spans="3:18" ht="18.75" x14ac:dyDescent="0.3">
      <c r="C91" s="72" t="s">
        <v>107</v>
      </c>
      <c r="D91" s="72"/>
      <c r="E91" s="44"/>
      <c r="F91" s="44"/>
      <c r="G91" s="53" t="s">
        <v>116</v>
      </c>
      <c r="H91" s="51"/>
      <c r="I91" s="41"/>
      <c r="J91" s="41"/>
      <c r="K91" s="41"/>
      <c r="L91" s="44"/>
      <c r="M91" s="44"/>
      <c r="N91" s="44"/>
      <c r="O91" s="44"/>
      <c r="P91" s="44"/>
      <c r="Q91" s="44"/>
      <c r="R91" s="44"/>
    </row>
    <row r="92" spans="3:18" x14ac:dyDescent="0.25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</row>
    <row r="93" spans="3:18" ht="18.75" x14ac:dyDescent="0.3"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3:18" ht="18.75" x14ac:dyDescent="0.3"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3:18" ht="18.75" x14ac:dyDescent="0.3"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3:18" ht="18.75" x14ac:dyDescent="0.3"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3:4" x14ac:dyDescent="0.25">
      <c r="C97" s="37"/>
      <c r="D97" s="37"/>
    </row>
    <row r="98" spans="3:4" x14ac:dyDescent="0.25">
      <c r="C98" s="43"/>
    </row>
    <row r="103" spans="3:4" x14ac:dyDescent="0.25">
      <c r="C103" s="42"/>
    </row>
    <row r="116" spans="3:18" ht="28.5" x14ac:dyDescent="0.25">
      <c r="C116" s="84" t="s">
        <v>100</v>
      </c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</row>
    <row r="117" spans="3:18" ht="21" x14ac:dyDescent="0.25">
      <c r="C117" s="86" t="s">
        <v>103</v>
      </c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</row>
    <row r="118" spans="3:18" ht="15.75" x14ac:dyDescent="0.25">
      <c r="C118" s="88" t="s">
        <v>108</v>
      </c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</row>
    <row r="119" spans="3:18" ht="15.75" x14ac:dyDescent="0.25">
      <c r="C119" s="70" t="s">
        <v>94</v>
      </c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</row>
    <row r="120" spans="3:18" ht="15.75" x14ac:dyDescent="0.25">
      <c r="C120" s="71" t="s">
        <v>79</v>
      </c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</row>
    <row r="122" spans="3:18" x14ac:dyDescent="0.25">
      <c r="C122" s="64" t="s">
        <v>66</v>
      </c>
      <c r="D122" s="65" t="s">
        <v>96</v>
      </c>
      <c r="E122" s="65" t="s">
        <v>95</v>
      </c>
      <c r="F122" s="80" t="s">
        <v>93</v>
      </c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2"/>
    </row>
    <row r="123" spans="3:18" x14ac:dyDescent="0.25">
      <c r="C123" s="64"/>
      <c r="D123" s="66"/>
      <c r="E123" s="66"/>
      <c r="F123" s="16" t="s">
        <v>81</v>
      </c>
      <c r="G123" s="16" t="s">
        <v>82</v>
      </c>
      <c r="H123" s="16" t="s">
        <v>83</v>
      </c>
      <c r="I123" s="16" t="s">
        <v>84</v>
      </c>
      <c r="J123" s="18" t="s">
        <v>85</v>
      </c>
      <c r="K123" s="16" t="s">
        <v>86</v>
      </c>
      <c r="L123" s="18" t="s">
        <v>87</v>
      </c>
      <c r="M123" s="16" t="s">
        <v>88</v>
      </c>
      <c r="N123" s="16" t="s">
        <v>89</v>
      </c>
      <c r="O123" s="16" t="s">
        <v>90</v>
      </c>
      <c r="P123" s="16" t="s">
        <v>91</v>
      </c>
      <c r="Q123" s="18" t="s">
        <v>92</v>
      </c>
      <c r="R123" s="16" t="s">
        <v>80</v>
      </c>
    </row>
    <row r="124" spans="3:18" x14ac:dyDescent="0.25">
      <c r="C124" s="1" t="s">
        <v>0</v>
      </c>
      <c r="D124" s="2"/>
      <c r="E124" s="2"/>
      <c r="F124" s="33">
        <f t="shared" ref="F124:H124" si="16">F125+F131+F141+F151+F160+F167+F177+F182+F185</f>
        <v>3780239.89</v>
      </c>
      <c r="G124" s="33">
        <f t="shared" si="16"/>
        <v>2688360.32</v>
      </c>
      <c r="H124" s="33">
        <f t="shared" si="16"/>
        <v>5803712.5999999996</v>
      </c>
      <c r="I124" s="33">
        <f>I125+I131+I141+I151+I160+I167+I177+I182+I185</f>
        <v>8447240.1799999997</v>
      </c>
      <c r="J124" s="33">
        <f t="shared" ref="J124:L124" si="17">J125+J131+J141+J151+J160+J167+J177+J182+J185</f>
        <v>3644079.41</v>
      </c>
      <c r="K124" s="33">
        <f t="shared" si="17"/>
        <v>0</v>
      </c>
      <c r="L124" s="33">
        <f t="shared" si="17"/>
        <v>0</v>
      </c>
      <c r="M124" s="2"/>
      <c r="N124" s="33">
        <f t="shared" ref="N124:P124" si="18">N125+N131+N141+N151+N160+N167+N177+N182+N185</f>
        <v>0</v>
      </c>
      <c r="O124" s="33">
        <f t="shared" si="18"/>
        <v>0</v>
      </c>
      <c r="P124" s="33">
        <f t="shared" si="18"/>
        <v>0</v>
      </c>
      <c r="Q124" s="33"/>
      <c r="R124" s="2"/>
    </row>
    <row r="125" spans="3:18" ht="15.75" x14ac:dyDescent="0.25">
      <c r="C125" s="3" t="s">
        <v>1</v>
      </c>
      <c r="D125" s="4"/>
      <c r="E125" s="4"/>
      <c r="F125" s="32">
        <f>SUM(F126:G130)</f>
        <v>0</v>
      </c>
      <c r="I125" s="32">
        <f>SUM(I126:J130)</f>
        <v>0</v>
      </c>
      <c r="J125" s="32">
        <f>SUM(J126:K130)</f>
        <v>0</v>
      </c>
      <c r="K125" s="32">
        <f>SUM(K126:L130)</f>
        <v>0</v>
      </c>
      <c r="R125" s="31">
        <f>SUM(F125:Q125)</f>
        <v>0</v>
      </c>
    </row>
    <row r="126" spans="3:18" x14ac:dyDescent="0.25">
      <c r="C126" s="5" t="s">
        <v>2</v>
      </c>
      <c r="D126" s="6"/>
      <c r="E126" s="6"/>
      <c r="F126" s="30"/>
      <c r="R126" s="31">
        <f t="shared" ref="R126:R130" si="19">SUM(F126:Q126)</f>
        <v>0</v>
      </c>
    </row>
    <row r="127" spans="3:18" x14ac:dyDescent="0.25">
      <c r="C127" s="5" t="s">
        <v>3</v>
      </c>
      <c r="D127" s="6"/>
      <c r="E127" s="6"/>
      <c r="G127" s="17"/>
      <c r="R127" s="31">
        <f t="shared" si="19"/>
        <v>0</v>
      </c>
    </row>
    <row r="128" spans="3:18" x14ac:dyDescent="0.25">
      <c r="C128" s="5" t="s">
        <v>4</v>
      </c>
      <c r="D128" s="6"/>
      <c r="E128" s="6"/>
      <c r="R128" s="31">
        <f t="shared" si="19"/>
        <v>0</v>
      </c>
    </row>
    <row r="129" spans="3:18" x14ac:dyDescent="0.25">
      <c r="C129" s="5" t="s">
        <v>5</v>
      </c>
      <c r="D129" s="6"/>
      <c r="E129" s="6"/>
      <c r="N129" s="30"/>
      <c r="R129" s="31">
        <f t="shared" si="19"/>
        <v>0</v>
      </c>
    </row>
    <row r="130" spans="3:18" ht="15.75" x14ac:dyDescent="0.25">
      <c r="C130" s="5" t="s">
        <v>6</v>
      </c>
      <c r="D130" s="6"/>
      <c r="E130" s="6"/>
      <c r="J130" s="32"/>
      <c r="R130" s="31">
        <f t="shared" si="19"/>
        <v>0</v>
      </c>
    </row>
    <row r="131" spans="3:18" ht="15.75" x14ac:dyDescent="0.25">
      <c r="C131" s="3" t="s">
        <v>7</v>
      </c>
      <c r="D131" s="4"/>
      <c r="E131" s="4"/>
      <c r="F131" s="32">
        <f t="shared" ref="F131:Q131" si="20">SUM(F132:F140)</f>
        <v>403373.87</v>
      </c>
      <c r="G131" s="32">
        <f t="shared" si="20"/>
        <v>439394.05</v>
      </c>
      <c r="H131" s="32">
        <f t="shared" si="20"/>
        <v>361655.43</v>
      </c>
      <c r="I131" s="32">
        <f t="shared" si="20"/>
        <v>777295.32000000007</v>
      </c>
      <c r="J131" s="32">
        <f t="shared" si="20"/>
        <v>591150.01</v>
      </c>
      <c r="K131" s="32">
        <f t="shared" si="20"/>
        <v>0</v>
      </c>
      <c r="L131" s="32">
        <f t="shared" si="20"/>
        <v>0</v>
      </c>
      <c r="M131" s="32">
        <f t="shared" si="20"/>
        <v>0</v>
      </c>
      <c r="N131" s="32">
        <f t="shared" si="20"/>
        <v>0</v>
      </c>
      <c r="O131" s="32">
        <f t="shared" si="20"/>
        <v>0</v>
      </c>
      <c r="P131" s="32">
        <f t="shared" si="20"/>
        <v>0</v>
      </c>
      <c r="Q131" s="32">
        <f t="shared" si="20"/>
        <v>0</v>
      </c>
      <c r="R131" s="31"/>
    </row>
    <row r="132" spans="3:18" x14ac:dyDescent="0.25">
      <c r="C132" s="5" t="s">
        <v>8</v>
      </c>
      <c r="D132" s="6"/>
      <c r="E132" s="6"/>
      <c r="F132" s="30">
        <v>117949.55</v>
      </c>
      <c r="G132" s="30">
        <v>133800.82</v>
      </c>
      <c r="H132" s="30">
        <v>117000.82</v>
      </c>
      <c r="I132" s="30">
        <v>175368.82</v>
      </c>
      <c r="J132" s="30">
        <v>121282.82</v>
      </c>
      <c r="K132" s="30"/>
      <c r="L132" s="30"/>
      <c r="N132" s="30"/>
      <c r="O132" s="30"/>
      <c r="P132" s="30"/>
      <c r="Q132" s="36"/>
      <c r="R132" s="31"/>
    </row>
    <row r="133" spans="3:18" x14ac:dyDescent="0.25">
      <c r="C133" s="5" t="s">
        <v>9</v>
      </c>
      <c r="D133" s="6"/>
      <c r="E133" s="6"/>
      <c r="F133" s="30">
        <v>120678.6</v>
      </c>
      <c r="G133" s="30">
        <v>134782.54999999999</v>
      </c>
      <c r="H133" s="30">
        <v>144818.5</v>
      </c>
      <c r="I133" s="30">
        <v>319789.3</v>
      </c>
      <c r="J133" s="30">
        <v>198299.14</v>
      </c>
      <c r="K133" s="30"/>
      <c r="L133" s="30"/>
      <c r="N133" s="30"/>
      <c r="O133" s="30"/>
      <c r="Q133" s="36"/>
      <c r="R133" s="31"/>
    </row>
    <row r="134" spans="3:18" x14ac:dyDescent="0.25">
      <c r="C134" s="5" t="s">
        <v>10</v>
      </c>
      <c r="D134" s="6"/>
      <c r="E134" s="6"/>
      <c r="F134" s="30"/>
      <c r="G134" s="30"/>
      <c r="H134" s="30"/>
      <c r="J134" s="30"/>
      <c r="N134" s="30"/>
    </row>
    <row r="135" spans="3:18" x14ac:dyDescent="0.25">
      <c r="C135" s="5" t="s">
        <v>11</v>
      </c>
      <c r="D135" s="6"/>
      <c r="E135" s="6"/>
      <c r="F135" s="30">
        <v>5000</v>
      </c>
      <c r="G135" s="30">
        <v>12000</v>
      </c>
      <c r="H135" s="30">
        <v>7000</v>
      </c>
      <c r="I135" s="30">
        <v>13000</v>
      </c>
      <c r="J135" s="30">
        <v>10000</v>
      </c>
      <c r="K135" s="30"/>
      <c r="L135" s="30"/>
      <c r="N135" s="30"/>
      <c r="O135" s="30"/>
      <c r="P135" s="30"/>
      <c r="Q135" s="36"/>
      <c r="R135" s="31"/>
    </row>
    <row r="136" spans="3:18" x14ac:dyDescent="0.25">
      <c r="C136" s="5" t="s">
        <v>12</v>
      </c>
      <c r="D136" s="6"/>
      <c r="E136" s="6"/>
      <c r="F136" s="30">
        <v>34299.06</v>
      </c>
      <c r="G136" s="30">
        <v>37001.85</v>
      </c>
      <c r="H136" s="30"/>
      <c r="I136" s="30">
        <v>88145.41</v>
      </c>
      <c r="J136" s="30"/>
      <c r="L136" s="30"/>
      <c r="N136" s="30"/>
      <c r="P136" s="30"/>
      <c r="Q136" s="36"/>
    </row>
    <row r="137" spans="3:18" x14ac:dyDescent="0.25">
      <c r="C137" s="5" t="s">
        <v>13</v>
      </c>
      <c r="D137" s="6"/>
      <c r="E137" s="6"/>
      <c r="F137" s="30"/>
      <c r="G137" s="30"/>
      <c r="H137" s="30"/>
      <c r="J137" s="30"/>
      <c r="N137" s="30"/>
    </row>
    <row r="138" spans="3:18" x14ac:dyDescent="0.25">
      <c r="C138" s="5" t="s">
        <v>14</v>
      </c>
      <c r="D138" s="6"/>
      <c r="E138" s="6"/>
      <c r="F138" s="30">
        <v>19470</v>
      </c>
      <c r="G138" s="30">
        <v>91186.9</v>
      </c>
      <c r="H138" s="30">
        <v>58174</v>
      </c>
      <c r="I138" s="30">
        <v>102778</v>
      </c>
      <c r="J138" s="30">
        <v>169330</v>
      </c>
      <c r="K138" s="30"/>
      <c r="L138" s="30"/>
      <c r="N138" s="30"/>
      <c r="O138" s="30"/>
      <c r="P138" s="30"/>
      <c r="Q138" s="36"/>
      <c r="R138" s="31"/>
    </row>
    <row r="139" spans="3:18" x14ac:dyDescent="0.25">
      <c r="C139" s="5" t="s">
        <v>15</v>
      </c>
      <c r="D139" s="6"/>
      <c r="E139" s="6"/>
      <c r="F139" s="30">
        <v>105976.66</v>
      </c>
      <c r="G139" s="30">
        <v>30621.93</v>
      </c>
      <c r="H139" s="30">
        <v>34662.11</v>
      </c>
      <c r="I139" s="30">
        <v>78213.789999999994</v>
      </c>
      <c r="J139" s="30">
        <v>92238.05</v>
      </c>
      <c r="R139" s="31"/>
    </row>
    <row r="140" spans="3:18" x14ac:dyDescent="0.25">
      <c r="C140" s="5" t="s">
        <v>16</v>
      </c>
      <c r="D140" s="6"/>
      <c r="E140" s="6"/>
      <c r="F140" s="30"/>
      <c r="G140" s="30"/>
      <c r="H140" s="30"/>
      <c r="J140" s="30"/>
      <c r="K140" s="30"/>
      <c r="L140" s="30"/>
      <c r="O140" s="30"/>
      <c r="P140" s="30"/>
      <c r="Q140" s="30"/>
      <c r="R140" s="31"/>
    </row>
    <row r="141" spans="3:18" ht="15.75" x14ac:dyDescent="0.25">
      <c r="C141" s="3" t="s">
        <v>17</v>
      </c>
      <c r="D141" s="4"/>
      <c r="E141" s="4"/>
      <c r="F141" s="32">
        <f>SUM(F142:G150)</f>
        <v>3211666.02</v>
      </c>
      <c r="G141" s="32">
        <f>SUM(G142:H150)</f>
        <v>2248966.27</v>
      </c>
      <c r="H141" s="32">
        <f>SUM(H142:I150)</f>
        <v>5442057.1699999999</v>
      </c>
      <c r="I141" s="32">
        <f>SUM(I142:J150)</f>
        <v>7639264.8600000003</v>
      </c>
      <c r="J141" s="32">
        <f>SUM(J142:J150)</f>
        <v>3052929.4</v>
      </c>
      <c r="K141" s="32">
        <f>SUM(K142:K150)</f>
        <v>0</v>
      </c>
      <c r="L141" s="32">
        <f t="shared" ref="L141:P141" si="21">SUM(L142:L150)</f>
        <v>0</v>
      </c>
      <c r="M141" s="32">
        <f t="shared" si="21"/>
        <v>0</v>
      </c>
      <c r="N141" s="32">
        <f t="shared" si="21"/>
        <v>0</v>
      </c>
      <c r="O141" s="32">
        <f t="shared" si="21"/>
        <v>0</v>
      </c>
      <c r="P141" s="32">
        <f t="shared" si="21"/>
        <v>0</v>
      </c>
      <c r="Q141" s="32"/>
    </row>
    <row r="142" spans="3:18" x14ac:dyDescent="0.25">
      <c r="C142" s="5" t="s">
        <v>18</v>
      </c>
      <c r="D142" s="6"/>
      <c r="E142" s="6"/>
      <c r="F142" s="30">
        <v>381658.6</v>
      </c>
      <c r="G142" s="30">
        <v>369214.04</v>
      </c>
      <c r="H142" s="30">
        <v>316507.56</v>
      </c>
      <c r="I142" s="30">
        <v>868783.4</v>
      </c>
      <c r="J142" s="30">
        <v>457232.92</v>
      </c>
      <c r="K142" s="30"/>
      <c r="L142" s="30"/>
      <c r="N142" s="30"/>
      <c r="O142" s="30"/>
      <c r="P142" s="30"/>
      <c r="Q142" s="30"/>
      <c r="R142" s="31"/>
    </row>
    <row r="143" spans="3:18" x14ac:dyDescent="0.25">
      <c r="C143" s="5" t="s">
        <v>19</v>
      </c>
      <c r="D143" s="6"/>
      <c r="E143" s="6"/>
      <c r="F143" s="30"/>
      <c r="G143" s="30"/>
      <c r="H143" s="30">
        <v>26550</v>
      </c>
      <c r="J143" s="30"/>
      <c r="L143" s="30"/>
      <c r="N143" s="30"/>
      <c r="Q143" s="30"/>
      <c r="R143" s="31"/>
    </row>
    <row r="144" spans="3:18" x14ac:dyDescent="0.25">
      <c r="C144" s="5" t="s">
        <v>20</v>
      </c>
      <c r="D144" s="6"/>
      <c r="E144" s="6"/>
      <c r="F144" s="30"/>
      <c r="G144" s="30"/>
      <c r="J144" s="30"/>
      <c r="N144" s="30"/>
    </row>
    <row r="145" spans="3:18" x14ac:dyDescent="0.25">
      <c r="C145" s="5" t="s">
        <v>21</v>
      </c>
      <c r="D145" s="6"/>
      <c r="E145" s="6"/>
      <c r="F145" s="30">
        <v>450978.46</v>
      </c>
      <c r="G145" s="30">
        <v>437473.95</v>
      </c>
      <c r="H145" s="30">
        <v>179957.3</v>
      </c>
      <c r="I145" s="30">
        <v>703822.72</v>
      </c>
      <c r="J145" s="30">
        <v>800592.08</v>
      </c>
      <c r="K145" s="30"/>
      <c r="L145" s="30"/>
      <c r="N145" s="30"/>
      <c r="O145" s="30"/>
      <c r="P145" s="30"/>
      <c r="Q145" s="30"/>
      <c r="R145" s="31"/>
    </row>
    <row r="146" spans="3:18" x14ac:dyDescent="0.25">
      <c r="C146" s="5" t="s">
        <v>22</v>
      </c>
      <c r="D146" s="6"/>
      <c r="E146" s="6"/>
      <c r="G146" s="30">
        <v>3300</v>
      </c>
      <c r="H146" s="30"/>
      <c r="J146" s="30">
        <v>118496.04</v>
      </c>
      <c r="K146" s="30"/>
      <c r="N146" s="30"/>
      <c r="Q146" s="30"/>
    </row>
    <row r="147" spans="3:18" x14ac:dyDescent="0.25">
      <c r="C147" s="5" t="s">
        <v>23</v>
      </c>
      <c r="D147" s="6"/>
      <c r="E147" s="6"/>
      <c r="F147" s="30"/>
      <c r="G147" s="30">
        <v>375</v>
      </c>
      <c r="H147" s="30"/>
      <c r="I147" s="30"/>
      <c r="J147" s="30"/>
      <c r="N147" s="30"/>
      <c r="R147" s="31"/>
    </row>
    <row r="148" spans="3:18" x14ac:dyDescent="0.25">
      <c r="C148" s="5" t="s">
        <v>24</v>
      </c>
      <c r="D148" s="6"/>
      <c r="E148" s="6"/>
      <c r="F148" s="30">
        <v>584769.93999999994</v>
      </c>
      <c r="G148" s="30">
        <v>353175.12</v>
      </c>
      <c r="H148" s="30">
        <v>50340</v>
      </c>
      <c r="I148" s="30">
        <v>1399370.6</v>
      </c>
      <c r="J148" s="30">
        <v>520203.44</v>
      </c>
      <c r="K148" s="30"/>
      <c r="L148" s="30"/>
      <c r="N148" s="30"/>
      <c r="O148" s="30"/>
      <c r="P148" s="30"/>
      <c r="Q148" s="30"/>
    </row>
    <row r="149" spans="3:18" x14ac:dyDescent="0.25">
      <c r="C149" s="5" t="s">
        <v>25</v>
      </c>
      <c r="D149" s="6"/>
      <c r="E149" s="6"/>
      <c r="F149" s="30"/>
      <c r="G149" s="30"/>
      <c r="H149" s="30"/>
      <c r="J149" s="30"/>
      <c r="N149" s="30"/>
      <c r="R149" s="31">
        <f>SUM(F149:Q149)</f>
        <v>0</v>
      </c>
    </row>
    <row r="150" spans="3:18" x14ac:dyDescent="0.25">
      <c r="C150" s="5" t="s">
        <v>26</v>
      </c>
      <c r="D150" s="6"/>
      <c r="E150" s="6"/>
      <c r="F150" s="30">
        <v>401014.46</v>
      </c>
      <c r="G150" s="30">
        <v>229706.45</v>
      </c>
      <c r="H150" s="30">
        <v>282366.84999999998</v>
      </c>
      <c r="I150" s="30">
        <v>1614358.74</v>
      </c>
      <c r="J150" s="30">
        <v>1156404.92</v>
      </c>
      <c r="K150" s="30"/>
      <c r="L150" s="30"/>
      <c r="N150" s="30"/>
      <c r="O150" s="30"/>
      <c r="P150" s="30"/>
      <c r="Q150" s="30"/>
      <c r="R150" s="31"/>
    </row>
    <row r="151" spans="3:18" ht="15.75" x14ac:dyDescent="0.25">
      <c r="C151" s="3" t="s">
        <v>27</v>
      </c>
      <c r="D151" s="4"/>
      <c r="E151" s="4"/>
      <c r="F151" s="32">
        <f>SUM(F152:G159)</f>
        <v>0</v>
      </c>
      <c r="Q151" s="6"/>
    </row>
    <row r="152" spans="3:18" x14ac:dyDescent="0.25">
      <c r="C152" s="5" t="s">
        <v>28</v>
      </c>
      <c r="D152" s="6"/>
      <c r="E152" s="6"/>
      <c r="F152" s="30">
        <v>0</v>
      </c>
      <c r="R152" s="31">
        <f t="shared" ref="R152:R159" si="22">SUM(F152:Q152)</f>
        <v>0</v>
      </c>
    </row>
    <row r="153" spans="3:18" x14ac:dyDescent="0.25">
      <c r="C153" s="5" t="s">
        <v>29</v>
      </c>
      <c r="D153" s="6"/>
      <c r="E153" s="6"/>
      <c r="F153" s="30">
        <v>0</v>
      </c>
      <c r="R153" s="31">
        <f t="shared" si="22"/>
        <v>0</v>
      </c>
    </row>
    <row r="154" spans="3:18" x14ac:dyDescent="0.25">
      <c r="C154" s="5" t="s">
        <v>30</v>
      </c>
      <c r="D154" s="6"/>
      <c r="E154" s="6"/>
      <c r="F154" s="30">
        <v>0</v>
      </c>
      <c r="R154" s="31">
        <f t="shared" si="22"/>
        <v>0</v>
      </c>
    </row>
    <row r="155" spans="3:18" x14ac:dyDescent="0.25">
      <c r="C155" s="5" t="s">
        <v>31</v>
      </c>
      <c r="D155" s="6"/>
      <c r="E155" s="6"/>
      <c r="F155" s="30">
        <v>0</v>
      </c>
      <c r="R155" s="31">
        <f t="shared" si="22"/>
        <v>0</v>
      </c>
    </row>
    <row r="156" spans="3:18" x14ac:dyDescent="0.25">
      <c r="C156" s="5" t="s">
        <v>32</v>
      </c>
      <c r="D156" s="6"/>
      <c r="E156" s="6"/>
      <c r="F156" s="30">
        <v>0</v>
      </c>
      <c r="R156" s="31">
        <f t="shared" si="22"/>
        <v>0</v>
      </c>
    </row>
    <row r="157" spans="3:18" x14ac:dyDescent="0.25">
      <c r="C157" s="5" t="s">
        <v>33</v>
      </c>
      <c r="D157" s="6"/>
      <c r="E157" s="6"/>
      <c r="F157" s="30">
        <v>0</v>
      </c>
      <c r="R157" s="31">
        <f t="shared" si="22"/>
        <v>0</v>
      </c>
    </row>
    <row r="158" spans="3:18" x14ac:dyDescent="0.25">
      <c r="C158" s="5" t="s">
        <v>34</v>
      </c>
      <c r="D158" s="6"/>
      <c r="E158" s="6"/>
      <c r="F158" s="30">
        <v>0</v>
      </c>
      <c r="R158" s="31">
        <f t="shared" si="22"/>
        <v>0</v>
      </c>
    </row>
    <row r="159" spans="3:18" x14ac:dyDescent="0.25">
      <c r="C159" s="5" t="s">
        <v>35</v>
      </c>
      <c r="D159" s="6"/>
      <c r="E159" s="6"/>
      <c r="F159" s="30">
        <v>0</v>
      </c>
      <c r="R159" s="31">
        <f t="shared" si="22"/>
        <v>0</v>
      </c>
    </row>
    <row r="160" spans="3:18" x14ac:dyDescent="0.25">
      <c r="C160" s="3" t="s">
        <v>36</v>
      </c>
      <c r="D160" s="4"/>
      <c r="E160" s="4"/>
      <c r="F160" s="31">
        <f>SUM(F161:G166)</f>
        <v>0</v>
      </c>
    </row>
    <row r="161" spans="3:18" x14ac:dyDescent="0.25">
      <c r="C161" s="5" t="s">
        <v>37</v>
      </c>
      <c r="D161" s="6"/>
      <c r="E161" s="6"/>
    </row>
    <row r="162" spans="3:18" x14ac:dyDescent="0.25">
      <c r="C162" s="5" t="s">
        <v>38</v>
      </c>
      <c r="D162" s="6"/>
      <c r="E162" s="6"/>
      <c r="F162" s="30">
        <v>0</v>
      </c>
      <c r="R162" s="31">
        <f>SUM(F162:Q162)</f>
        <v>0</v>
      </c>
    </row>
    <row r="163" spans="3:18" x14ac:dyDescent="0.25">
      <c r="C163" s="5" t="s">
        <v>39</v>
      </c>
      <c r="D163" s="6"/>
      <c r="E163" s="6"/>
      <c r="F163" s="30">
        <v>0</v>
      </c>
      <c r="R163" s="31">
        <f>SUM(F163:Q163)</f>
        <v>0</v>
      </c>
    </row>
    <row r="164" spans="3:18" x14ac:dyDescent="0.25">
      <c r="C164" s="5" t="s">
        <v>40</v>
      </c>
      <c r="D164" s="6"/>
      <c r="E164" s="6"/>
      <c r="F164" s="30">
        <v>0</v>
      </c>
      <c r="R164" s="31">
        <f>SUM(F164:Q164)</f>
        <v>0</v>
      </c>
    </row>
    <row r="165" spans="3:18" x14ac:dyDescent="0.25">
      <c r="C165" s="5" t="s">
        <v>41</v>
      </c>
      <c r="D165" s="6"/>
      <c r="E165" s="6"/>
      <c r="F165" s="30">
        <v>0</v>
      </c>
      <c r="R165" s="31">
        <f>SUM(F165:Q165)</f>
        <v>0</v>
      </c>
    </row>
    <row r="166" spans="3:18" x14ac:dyDescent="0.25">
      <c r="C166" s="5" t="s">
        <v>42</v>
      </c>
      <c r="D166" s="6"/>
      <c r="E166" s="6"/>
      <c r="F166" s="30">
        <v>0</v>
      </c>
      <c r="R166" s="31">
        <f>SUM(F166:Q166)</f>
        <v>0</v>
      </c>
    </row>
    <row r="167" spans="3:18" ht="15.75" x14ac:dyDescent="0.25">
      <c r="C167" s="3" t="s">
        <v>43</v>
      </c>
      <c r="D167" s="4"/>
      <c r="E167" s="4"/>
      <c r="F167" s="32">
        <f>SUM(F168)</f>
        <v>165200</v>
      </c>
      <c r="H167" s="32">
        <f>SUM(H168)</f>
        <v>0</v>
      </c>
      <c r="I167" s="32">
        <v>30680</v>
      </c>
      <c r="J167" s="32">
        <f>SUM(J168:J176)</f>
        <v>0</v>
      </c>
      <c r="K167" s="32">
        <f>SUM(K168:K176)</f>
        <v>0</v>
      </c>
      <c r="L167" s="32">
        <f t="shared" ref="L167:P167" si="23">SUM(L168:L176)</f>
        <v>0</v>
      </c>
      <c r="M167" s="32">
        <f t="shared" si="23"/>
        <v>0</v>
      </c>
      <c r="N167" s="32">
        <f t="shared" si="23"/>
        <v>0</v>
      </c>
      <c r="O167" s="32">
        <f t="shared" si="23"/>
        <v>0</v>
      </c>
      <c r="P167" s="32">
        <f t="shared" si="23"/>
        <v>0</v>
      </c>
      <c r="Q167" s="32"/>
    </row>
    <row r="168" spans="3:18" x14ac:dyDescent="0.25">
      <c r="C168" s="5" t="s">
        <v>44</v>
      </c>
      <c r="D168" s="6"/>
      <c r="E168" s="6"/>
      <c r="F168" s="30">
        <v>165200</v>
      </c>
      <c r="H168" s="30"/>
      <c r="J168" s="30"/>
      <c r="K168" s="30"/>
      <c r="L168" s="30"/>
      <c r="N168" s="30"/>
      <c r="P168" s="30"/>
      <c r="R168" s="31"/>
    </row>
    <row r="169" spans="3:18" x14ac:dyDescent="0.25">
      <c r="C169" s="5" t="s">
        <v>45</v>
      </c>
      <c r="D169" s="6"/>
      <c r="E169" s="6"/>
      <c r="F169" s="30">
        <v>0</v>
      </c>
      <c r="R169" s="31">
        <f t="shared" ref="R169:R176" si="24">SUM(F169:Q169)</f>
        <v>0</v>
      </c>
    </row>
    <row r="170" spans="3:18" x14ac:dyDescent="0.25">
      <c r="C170" s="5" t="s">
        <v>46</v>
      </c>
      <c r="D170" s="6"/>
      <c r="E170" s="6"/>
      <c r="F170" s="30">
        <v>0</v>
      </c>
      <c r="R170" s="31">
        <f t="shared" si="24"/>
        <v>0</v>
      </c>
    </row>
    <row r="171" spans="3:18" x14ac:dyDescent="0.25">
      <c r="C171" s="5" t="s">
        <v>47</v>
      </c>
      <c r="D171" s="6"/>
      <c r="E171" s="6"/>
      <c r="F171" s="30">
        <v>0</v>
      </c>
      <c r="R171" s="31">
        <f t="shared" si="24"/>
        <v>0</v>
      </c>
    </row>
    <row r="172" spans="3:18" x14ac:dyDescent="0.25">
      <c r="C172" s="5" t="s">
        <v>48</v>
      </c>
      <c r="D172" s="6"/>
      <c r="E172" s="6"/>
      <c r="F172" s="30">
        <v>0</v>
      </c>
      <c r="R172" s="31">
        <f t="shared" si="24"/>
        <v>0</v>
      </c>
    </row>
    <row r="173" spans="3:18" x14ac:dyDescent="0.25">
      <c r="C173" s="5" t="s">
        <v>49</v>
      </c>
      <c r="D173" s="6"/>
      <c r="E173" s="6"/>
      <c r="F173" s="30">
        <v>0</v>
      </c>
      <c r="R173" s="31">
        <f t="shared" si="24"/>
        <v>0</v>
      </c>
    </row>
    <row r="174" spans="3:18" x14ac:dyDescent="0.25">
      <c r="C174" s="5" t="s">
        <v>50</v>
      </c>
      <c r="D174" s="6"/>
      <c r="E174" s="6"/>
      <c r="F174" s="30">
        <v>0</v>
      </c>
      <c r="R174" s="31">
        <f t="shared" si="24"/>
        <v>0</v>
      </c>
    </row>
    <row r="175" spans="3:18" x14ac:dyDescent="0.25">
      <c r="C175" s="5" t="s">
        <v>51</v>
      </c>
      <c r="D175" s="6"/>
      <c r="E175" s="6"/>
      <c r="F175" s="30">
        <v>0</v>
      </c>
      <c r="R175" s="31">
        <f t="shared" si="24"/>
        <v>0</v>
      </c>
    </row>
    <row r="176" spans="3:18" x14ac:dyDescent="0.25">
      <c r="C176" s="5" t="s">
        <v>52</v>
      </c>
      <c r="D176" s="6"/>
      <c r="E176" s="6"/>
      <c r="F176" s="30">
        <v>0</v>
      </c>
      <c r="R176" s="31">
        <f t="shared" si="24"/>
        <v>0</v>
      </c>
    </row>
    <row r="177" spans="3:18" ht="15.75" x14ac:dyDescent="0.25">
      <c r="C177" s="3" t="s">
        <v>53</v>
      </c>
      <c r="D177" s="4"/>
      <c r="E177" s="4"/>
      <c r="F177" s="32">
        <f>SUM(F178:G181)</f>
        <v>0</v>
      </c>
    </row>
    <row r="178" spans="3:18" x14ac:dyDescent="0.25">
      <c r="C178" s="5" t="s">
        <v>54</v>
      </c>
      <c r="D178" s="6"/>
      <c r="E178" s="6"/>
      <c r="F178" s="30">
        <v>0</v>
      </c>
      <c r="R178" s="31">
        <f>SUM(F178:Q178)</f>
        <v>0</v>
      </c>
    </row>
    <row r="179" spans="3:18" x14ac:dyDescent="0.25">
      <c r="C179" s="5" t="s">
        <v>55</v>
      </c>
      <c r="D179" s="6"/>
      <c r="E179" s="6"/>
      <c r="F179" s="30">
        <v>0</v>
      </c>
      <c r="R179" s="31">
        <f>SUM(F179:Q179)</f>
        <v>0</v>
      </c>
    </row>
    <row r="180" spans="3:18" x14ac:dyDescent="0.25">
      <c r="C180" s="5" t="s">
        <v>56</v>
      </c>
      <c r="D180" s="6"/>
      <c r="E180" s="6"/>
      <c r="F180" s="30">
        <v>0</v>
      </c>
      <c r="R180" s="31">
        <f>SUM(F180:Q180)</f>
        <v>0</v>
      </c>
    </row>
    <row r="181" spans="3:18" x14ac:dyDescent="0.25">
      <c r="C181" s="5" t="s">
        <v>57</v>
      </c>
      <c r="D181" s="6"/>
      <c r="E181" s="6"/>
      <c r="F181" s="30">
        <v>0</v>
      </c>
      <c r="R181" s="31">
        <f>SUM(F181:Q181)</f>
        <v>0</v>
      </c>
    </row>
    <row r="182" spans="3:18" ht="15.75" x14ac:dyDescent="0.25">
      <c r="C182" s="3" t="s">
        <v>58</v>
      </c>
      <c r="D182" s="4"/>
      <c r="E182" s="4"/>
      <c r="F182" s="32">
        <f>SUM(F183:G184)</f>
        <v>0</v>
      </c>
    </row>
    <row r="183" spans="3:18" x14ac:dyDescent="0.25">
      <c r="C183" s="5" t="s">
        <v>59</v>
      </c>
      <c r="D183" s="6"/>
      <c r="E183" s="6"/>
      <c r="F183" s="30">
        <v>0</v>
      </c>
      <c r="R183" s="31">
        <f>SUM(F183:Q183)</f>
        <v>0</v>
      </c>
    </row>
    <row r="184" spans="3:18" x14ac:dyDescent="0.25">
      <c r="C184" s="5" t="s">
        <v>60</v>
      </c>
      <c r="D184" s="6"/>
      <c r="E184" s="6"/>
      <c r="F184" s="30">
        <v>0</v>
      </c>
      <c r="R184" s="31">
        <f>SUM(F184:Q184)</f>
        <v>0</v>
      </c>
    </row>
    <row r="185" spans="3:18" ht="15.75" x14ac:dyDescent="0.25">
      <c r="C185" s="3" t="s">
        <v>61</v>
      </c>
      <c r="D185" s="4"/>
      <c r="E185" s="4"/>
      <c r="F185" s="32">
        <f t="shared" ref="F185:O185" si="25">SUM(F186:F188)</f>
        <v>0</v>
      </c>
      <c r="G185" s="32">
        <f t="shared" si="25"/>
        <v>0</v>
      </c>
      <c r="H185" s="32">
        <f t="shared" si="25"/>
        <v>0</v>
      </c>
      <c r="I185" s="32">
        <f t="shared" si="25"/>
        <v>0</v>
      </c>
      <c r="J185" s="32">
        <f t="shared" si="25"/>
        <v>0</v>
      </c>
      <c r="K185" s="32">
        <f t="shared" si="25"/>
        <v>0</v>
      </c>
      <c r="L185" s="32">
        <f t="shared" si="25"/>
        <v>0</v>
      </c>
      <c r="M185" s="32">
        <f t="shared" si="25"/>
        <v>0</v>
      </c>
      <c r="N185" s="32">
        <f t="shared" si="25"/>
        <v>0</v>
      </c>
      <c r="O185" s="32">
        <f t="shared" si="25"/>
        <v>0</v>
      </c>
      <c r="P185" s="32">
        <f>SUM(P186:P188)</f>
        <v>0</v>
      </c>
      <c r="Q185" s="32">
        <f t="shared" ref="Q185:R185" si="26">SUM(Q186:Q188)</f>
        <v>0</v>
      </c>
      <c r="R185" s="32">
        <f t="shared" si="26"/>
        <v>0</v>
      </c>
    </row>
    <row r="186" spans="3:18" x14ac:dyDescent="0.25">
      <c r="C186" s="5" t="s">
        <v>62</v>
      </c>
      <c r="D186" s="6"/>
      <c r="E186" s="6"/>
    </row>
    <row r="187" spans="3:18" x14ac:dyDescent="0.25">
      <c r="C187" s="5" t="s">
        <v>63</v>
      </c>
      <c r="D187" s="6"/>
      <c r="E187" s="6"/>
    </row>
    <row r="188" spans="3:18" x14ac:dyDescent="0.25">
      <c r="C188" s="5" t="s">
        <v>64</v>
      </c>
      <c r="D188" s="6"/>
      <c r="E188" s="6"/>
      <c r="F188" s="30"/>
      <c r="I188" s="30"/>
      <c r="P188" s="30"/>
      <c r="Q188" s="36"/>
      <c r="R188" s="31"/>
    </row>
    <row r="189" spans="3:18" x14ac:dyDescent="0.25">
      <c r="C189" s="1" t="s">
        <v>69</v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3:18" x14ac:dyDescent="0.25">
      <c r="C190" s="3" t="s">
        <v>70</v>
      </c>
      <c r="D190" s="4"/>
      <c r="E190" s="4"/>
    </row>
    <row r="191" spans="3:18" x14ac:dyDescent="0.25">
      <c r="C191" s="5" t="s">
        <v>71</v>
      </c>
      <c r="D191" s="6"/>
      <c r="E191" s="6"/>
    </row>
    <row r="192" spans="3:18" x14ac:dyDescent="0.25">
      <c r="C192" s="5" t="s">
        <v>72</v>
      </c>
      <c r="D192" s="6"/>
      <c r="E192" s="6"/>
    </row>
    <row r="193" spans="3:18" x14ac:dyDescent="0.25">
      <c r="C193" s="3" t="s">
        <v>73</v>
      </c>
      <c r="D193" s="4"/>
      <c r="E193" s="4"/>
    </row>
    <row r="194" spans="3:18" x14ac:dyDescent="0.25">
      <c r="C194" s="5" t="s">
        <v>74</v>
      </c>
      <c r="D194" s="6"/>
      <c r="E194" s="6"/>
    </row>
    <row r="195" spans="3:18" x14ac:dyDescent="0.25">
      <c r="C195" s="5" t="s">
        <v>75</v>
      </c>
      <c r="D195" s="6"/>
      <c r="E195" s="6"/>
    </row>
    <row r="196" spans="3:18" x14ac:dyDescent="0.25">
      <c r="C196" s="3" t="s">
        <v>76</v>
      </c>
      <c r="D196" s="4"/>
      <c r="E196" s="4"/>
    </row>
    <row r="197" spans="3:18" x14ac:dyDescent="0.25">
      <c r="C197" s="5" t="s">
        <v>77</v>
      </c>
      <c r="D197" s="6"/>
      <c r="E197" s="6"/>
    </row>
    <row r="198" spans="3:18" ht="21" x14ac:dyDescent="0.35">
      <c r="C198" s="34" t="s">
        <v>65</v>
      </c>
      <c r="D198" s="9"/>
      <c r="E198" s="9"/>
      <c r="F198" s="35">
        <f>F189+F124</f>
        <v>3780239.89</v>
      </c>
      <c r="G198" s="9">
        <f t="shared" ref="G198" si="27">G189+G124</f>
        <v>2688360.32</v>
      </c>
      <c r="H198" s="9">
        <f>H189+H124</f>
        <v>5803712.5999999996</v>
      </c>
      <c r="I198" s="9">
        <f>I189+I124</f>
        <v>8447240.1799999997</v>
      </c>
      <c r="J198" s="9">
        <f>J189+J124</f>
        <v>3644079.41</v>
      </c>
      <c r="K198" s="9">
        <f t="shared" ref="K198" si="28">K189+K124</f>
        <v>0</v>
      </c>
      <c r="L198" s="9">
        <f>L189+L124</f>
        <v>0</v>
      </c>
      <c r="M198" s="9">
        <f t="shared" ref="M198" si="29">M189+M124</f>
        <v>0</v>
      </c>
      <c r="N198" s="9">
        <f>N189+N124</f>
        <v>0</v>
      </c>
      <c r="O198" s="9">
        <f t="shared" ref="O198:R198" si="30">O189+O124</f>
        <v>0</v>
      </c>
      <c r="P198" s="9">
        <f t="shared" si="30"/>
        <v>0</v>
      </c>
      <c r="Q198" s="9">
        <f t="shared" si="30"/>
        <v>0</v>
      </c>
      <c r="R198" s="9">
        <f t="shared" si="30"/>
        <v>0</v>
      </c>
    </row>
    <row r="199" spans="3:18" ht="15.75" thickBot="1" x14ac:dyDescent="0.3"/>
    <row r="200" spans="3:18" ht="15.75" thickBot="1" x14ac:dyDescent="0.3">
      <c r="C200" s="28" t="s">
        <v>97</v>
      </c>
    </row>
    <row r="201" spans="3:18" ht="30.75" thickBot="1" x14ac:dyDescent="0.3">
      <c r="C201" s="26" t="s">
        <v>98</v>
      </c>
    </row>
    <row r="202" spans="3:18" ht="75.75" thickBot="1" x14ac:dyDescent="0.3">
      <c r="C202" s="27" t="s">
        <v>99</v>
      </c>
      <c r="E202" s="38"/>
      <c r="F202" s="38"/>
      <c r="G202" s="38"/>
      <c r="H202" s="38"/>
      <c r="I202" s="38"/>
      <c r="J202" s="38"/>
      <c r="K202" s="38"/>
      <c r="L202" s="38"/>
    </row>
    <row r="203" spans="3:18" x14ac:dyDescent="0.25">
      <c r="E203" s="38"/>
      <c r="L203" s="38"/>
    </row>
    <row r="204" spans="3:18" x14ac:dyDescent="0.25">
      <c r="E204" s="38"/>
      <c r="L204" s="38"/>
    </row>
    <row r="205" spans="3:18" x14ac:dyDescent="0.25">
      <c r="E205" s="38"/>
      <c r="L205" s="38"/>
    </row>
    <row r="206" spans="3:18" x14ac:dyDescent="0.25">
      <c r="C206" s="83" t="s">
        <v>105</v>
      </c>
      <c r="D206" s="83"/>
      <c r="E206" s="38"/>
      <c r="L206" s="38"/>
    </row>
    <row r="207" spans="3:18" x14ac:dyDescent="0.25">
      <c r="G207" t="s">
        <v>114</v>
      </c>
    </row>
    <row r="208" spans="3:18" x14ac:dyDescent="0.25">
      <c r="C208" s="73" t="s">
        <v>106</v>
      </c>
      <c r="D208" s="73"/>
      <c r="E208" t="s">
        <v>109</v>
      </c>
      <c r="G208" s="54"/>
    </row>
    <row r="209" spans="3:7" x14ac:dyDescent="0.25">
      <c r="C209" s="72" t="s">
        <v>107</v>
      </c>
      <c r="D209" s="72"/>
      <c r="G209" s="52" t="s">
        <v>112</v>
      </c>
    </row>
    <row r="210" spans="3:7" x14ac:dyDescent="0.25">
      <c r="G210" s="53" t="s">
        <v>113</v>
      </c>
    </row>
    <row r="215" spans="3:7" x14ac:dyDescent="0.25">
      <c r="C215" s="37"/>
      <c r="D215" s="37"/>
    </row>
  </sheetData>
  <mergeCells count="23">
    <mergeCell ref="C208:D208"/>
    <mergeCell ref="C209:D209"/>
    <mergeCell ref="C122:C123"/>
    <mergeCell ref="D122:D123"/>
    <mergeCell ref="E122:E123"/>
    <mergeCell ref="F122:R122"/>
    <mergeCell ref="C206:D206"/>
    <mergeCell ref="C116:R116"/>
    <mergeCell ref="C117:R117"/>
    <mergeCell ref="C118:R118"/>
    <mergeCell ref="C119:R119"/>
    <mergeCell ref="C120:R120"/>
    <mergeCell ref="C91:D91"/>
    <mergeCell ref="C90:D90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ageMargins left="0.7" right="0.7" top="0.75" bottom="0.75" header="0.3" footer="0.3"/>
  <pageSetup paperSize="9" scale="35" orientation="landscape" r:id="rId1"/>
  <ignoredErrors>
    <ignoredError sqref="Q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84" t="s">
        <v>78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3:17" ht="21" customHeight="1" x14ac:dyDescent="0.25">
      <c r="C4" s="86" t="s">
        <v>67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3:17" ht="15.75" x14ac:dyDescent="0.25">
      <c r="C5" s="88" t="s">
        <v>68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3:17" ht="15.75" customHeight="1" x14ac:dyDescent="0.25">
      <c r="C6" s="70" t="s">
        <v>94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3:17" ht="15.75" customHeight="1" x14ac:dyDescent="0.25">
      <c r="C7" s="71" t="s">
        <v>79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9" spans="3:17" ht="23.25" customHeight="1" x14ac:dyDescent="0.25">
      <c r="C9" s="7" t="s">
        <v>66</v>
      </c>
      <c r="D9" s="20" t="s">
        <v>81</v>
      </c>
      <c r="E9" s="20" t="s">
        <v>82</v>
      </c>
      <c r="F9" s="20" t="s">
        <v>83</v>
      </c>
      <c r="G9" s="20" t="s">
        <v>84</v>
      </c>
      <c r="H9" s="21" t="s">
        <v>85</v>
      </c>
      <c r="I9" s="20" t="s">
        <v>86</v>
      </c>
      <c r="J9" s="21" t="s">
        <v>87</v>
      </c>
      <c r="K9" s="20" t="s">
        <v>88</v>
      </c>
      <c r="L9" s="20" t="s">
        <v>89</v>
      </c>
      <c r="M9" s="20" t="s">
        <v>90</v>
      </c>
      <c r="N9" s="20" t="s">
        <v>91</v>
      </c>
      <c r="O9" s="21" t="s">
        <v>92</v>
      </c>
      <c r="P9" s="2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Yomary</cp:lastModifiedBy>
  <cp:lastPrinted>2026-01-15T18:00:10Z</cp:lastPrinted>
  <dcterms:created xsi:type="dcterms:W3CDTF">2021-07-29T18:58:50Z</dcterms:created>
  <dcterms:modified xsi:type="dcterms:W3CDTF">2026-02-18T21:37:34Z</dcterms:modified>
</cp:coreProperties>
</file>