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7530"/>
  </bookViews>
  <sheets>
    <sheet name="P2 Presupuesto Aprobado-Ejec " sheetId="2" r:id="rId1"/>
    <sheet name="P3 Ejecucion " sheetId="3" state="hidden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2" l="1"/>
  <c r="H54" i="2"/>
  <c r="I54" i="2"/>
  <c r="I28" i="2"/>
  <c r="M28" i="2"/>
  <c r="H28" i="2"/>
  <c r="G28" i="2"/>
  <c r="F28" i="2" l="1"/>
  <c r="G54" i="2" l="1"/>
  <c r="F54" i="2" l="1"/>
  <c r="Q28" i="2" l="1"/>
  <c r="P28" i="2" l="1"/>
  <c r="P18" i="2"/>
  <c r="R13" i="2" l="1"/>
  <c r="R14" i="2"/>
  <c r="R15" i="2"/>
  <c r="R16" i="2"/>
  <c r="R17" i="2"/>
  <c r="L18" i="2"/>
  <c r="M18" i="2"/>
  <c r="N18" i="2"/>
  <c r="O18" i="2"/>
  <c r="Q18" i="2"/>
  <c r="Q11" i="2" s="1"/>
  <c r="Q85" i="2" s="1"/>
  <c r="L28" i="2"/>
  <c r="N28" i="2"/>
  <c r="O28" i="2"/>
  <c r="R36" i="2"/>
  <c r="R39" i="2"/>
  <c r="R40" i="2"/>
  <c r="R41" i="2"/>
  <c r="R42" i="2"/>
  <c r="R43" i="2"/>
  <c r="R44" i="2"/>
  <c r="R45" i="2"/>
  <c r="R46" i="2"/>
  <c r="R49" i="2"/>
  <c r="R50" i="2"/>
  <c r="R51" i="2"/>
  <c r="R52" i="2"/>
  <c r="R53" i="2"/>
  <c r="L54" i="2"/>
  <c r="M54" i="2"/>
  <c r="N54" i="2"/>
  <c r="O54" i="2"/>
  <c r="P54" i="2"/>
  <c r="R56" i="2"/>
  <c r="R58" i="2"/>
  <c r="R59" i="2"/>
  <c r="R60" i="2"/>
  <c r="R62" i="2"/>
  <c r="R63" i="2"/>
  <c r="R65" i="2"/>
  <c r="R66" i="2"/>
  <c r="R67" i="2"/>
  <c r="R68" i="2"/>
  <c r="R70" i="2"/>
  <c r="R71" i="2"/>
  <c r="L72" i="2"/>
  <c r="M72" i="2"/>
  <c r="N72" i="2"/>
  <c r="O72" i="2"/>
  <c r="P72" i="2"/>
  <c r="Q72" i="2"/>
  <c r="R72" i="2"/>
  <c r="L11" i="2" l="1"/>
  <c r="L85" i="2" s="1"/>
  <c r="M11" i="2"/>
  <c r="M85" i="2" s="1"/>
  <c r="N11" i="2"/>
  <c r="N85" i="2" s="1"/>
  <c r="O11" i="2"/>
  <c r="O85" i="2" s="1"/>
  <c r="P11" i="2"/>
  <c r="P85" i="2" s="1"/>
  <c r="G18" i="2"/>
  <c r="G11" i="2" s="1"/>
  <c r="K54" i="2" l="1"/>
  <c r="K28" i="2"/>
  <c r="K18" i="2"/>
  <c r="K12" i="2"/>
  <c r="J12" i="2"/>
  <c r="J54" i="2" l="1"/>
  <c r="R54" i="2" s="1"/>
  <c r="J18" i="2"/>
  <c r="I18" i="2"/>
  <c r="H18" i="2"/>
  <c r="F18" i="2"/>
  <c r="K72" i="2"/>
  <c r="K11" i="2" s="1"/>
  <c r="J72" i="2"/>
  <c r="I72" i="2"/>
  <c r="H72" i="2"/>
  <c r="G72" i="2"/>
  <c r="F72" i="2"/>
  <c r="R18" i="2" l="1"/>
  <c r="J11" i="2"/>
  <c r="J85" i="2" s="1"/>
  <c r="I12" i="2"/>
  <c r="F12" i="2"/>
  <c r="R12" i="2" l="1"/>
  <c r="I11" i="2"/>
  <c r="I85" i="2" s="1"/>
  <c r="H11" i="2" l="1"/>
  <c r="H85" i="2" s="1"/>
  <c r="G85" i="2" l="1"/>
  <c r="K85" i="2"/>
  <c r="F69" i="2" l="1"/>
  <c r="F64" i="2"/>
  <c r="F38" i="2"/>
  <c r="F11" i="2" l="1"/>
  <c r="F85" i="2" s="1"/>
  <c r="R28" i="2"/>
  <c r="F47" i="2" l="1"/>
  <c r="R11" i="2" l="1"/>
  <c r="R85" i="2" s="1"/>
</calcChain>
</file>

<file path=xl/sharedStrings.xml><?xml version="1.0" encoding="utf-8"?>
<sst xmlns="http://schemas.openxmlformats.org/spreadsheetml/2006/main" count="200" uniqueCount="109">
  <si>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</si>
  <si>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</si>
  <si>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</si>
  <si>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</si>
  <si>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</si>
  <si>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</si>
  <si>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</si>
  <si>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</si>
  <si>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</si>
  <si>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</si>
  <si>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</si>
  <si>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</si>
  <si>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</si>
  <si>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</si>
  <si>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</si>
  <si>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</si>
  <si>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</si>
  <si>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</si>
  <si>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</si>
  <si>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</si>
  <si>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</si>
  <si>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</si>
  <si>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</si>
  <si>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</si>
  <si>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</si>
  <si>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</si>
  <si>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</si>
  <si>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</si>
  <si>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</si>
  <si>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</si>
  <si>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</si>
  <si>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</si>
  <si>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</si>
  <si>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</si>
  <si>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</si>
  <si>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</si>
  <si>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</si>
  <si>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</si>
  <si>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</si>
  <si>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</si>
  <si>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</si>
  <si>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</si>
  <si>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</si>
  <si>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</si>
  <si>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</si>
  <si>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</si>
  <si>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</si>
  <si>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</si>
  <si>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</si>
  <si>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</si>
  <si>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</si>
  <si>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</si>
  <si>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</si>
  <si>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</si>
  <si>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</si>
  <si>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</si>
  <si>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</si>
  <si>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</si>
  <si>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</si>
  <si>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</si>
  <si>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</si>
  <si>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</si>
  <si>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</si>
  <si>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</si>
  <si>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</si>
  <si>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</si>
  <si>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</si>
  <si>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</si>
  <si>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</si>
  <si>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</si>
  <si>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</si>
  <si>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</si>
  <si>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</si>
  <si>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</si>
  <si>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</si>
  <si>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</si>
  <si>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</si>
  <si>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</si>
  <si>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</si>
  <si>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</si>
  <si>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</si>
  <si>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</si>
  <si>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</si>
  <si>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</si>
  <si>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</si>
  <si>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</si>
  <si>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</si>
  <si>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</si>
  <si>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</si>
  <si>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</si>
  <si>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</si>
  <si>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</si>
  <si>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</si>
  <si>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</si>
  <si>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</si>
  <si>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</si>
  <si>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</si>
  <si>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 xml:space="preserve">SERVICIO NACIONAL DE SALUD </t>
  </si>
  <si>
    <t>HOSPITAL DE ENGOMBE</t>
  </si>
  <si>
    <t xml:space="preserve">Preparado por: </t>
  </si>
  <si>
    <t>Licda. Altagracia Sanchez</t>
  </si>
  <si>
    <t>Lic. de Contabilidad</t>
  </si>
  <si>
    <t xml:space="preserve">    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</si>
  <si>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</si>
  <si>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</si>
  <si>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</si>
  <si>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Noviembre  Año 2025</t>
  </si>
  <si>
    <t xml:space="preserve">                DIRECTORA</t>
  </si>
  <si>
    <t xml:space="preserve">        DRA. CARMEN NURYS MATEO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</si>
</sst>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/>
  </cellStyleXfs>
  <cellXfs count="61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164" fontId="0" fillId="0" borderId="0" xfId="1" applyFont="1"/>
    <xf numFmtId="164" fontId="3" fillId="0" borderId="1" xfId="0" applyNumberFormat="1" applyFont="1" applyBorder="1"/>
    <xf numFmtId="0" fontId="3" fillId="0" borderId="0" xfId="0" applyFont="1"/>
    <xf numFmtId="164" fontId="0" fillId="0" borderId="0" xfId="1" applyFont="1" applyAlignment="1">
      <alignment horizontal="left"/>
    </xf>
    <xf numFmtId="164" fontId="3" fillId="0" borderId="0" xfId="0" applyNumberFormat="1" applyFont="1"/>
    <xf numFmtId="0" fontId="10" fillId="0" borderId="0" xfId="0" applyFo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left" indent="2"/>
    </xf>
    <xf numFmtId="165" fontId="0" fillId="0" borderId="0" xfId="0" applyNumberFormat="1" applyFont="1"/>
    <xf numFmtId="0" fontId="0" fillId="0" borderId="7" xfId="0" applyFont="1" applyBorder="1"/>
    <xf numFmtId="4" fontId="0" fillId="0" borderId="0" xfId="0" applyNumberFormat="1" applyFont="1"/>
    <xf numFmtId="0" fontId="0" fillId="0" borderId="12" xfId="0" applyFont="1" applyBorder="1" applyAlignment="1">
      <alignment vertical="center"/>
    </xf>
    <xf numFmtId="0" fontId="12" fillId="0" borderId="0" xfId="3" applyFont="1"/>
    <xf numFmtId="0" fontId="0" fillId="0" borderId="12" xfId="0" applyFont="1" applyBorder="1" applyAlignment="1">
      <alignment wrapText="1"/>
    </xf>
    <xf numFmtId="0" fontId="12" fillId="0" borderId="0" xfId="3" applyFont="1" applyAlignment="1"/>
    <xf numFmtId="0" fontId="12" fillId="0" borderId="0" xfId="3" applyFont="1" applyAlignment="1">
      <alignment vertical="center"/>
    </xf>
    <xf numFmtId="0" fontId="3" fillId="0" borderId="0" xfId="0" applyFont="1" applyAlignment="1">
      <alignment horizontal="center"/>
    </xf>
    <xf numFmtId="0" fontId="13" fillId="0" borderId="0" xfId="0" applyFont="1" applyBorder="1" applyAlignment="1"/>
    <xf numFmtId="0" fontId="3" fillId="0" borderId="0" xfId="0" applyFont="1" applyAlignment="1">
      <alignment horizontal="justify" vertical="center"/>
    </xf>
    <xf numFmtId="0" fontId="14" fillId="0" borderId="0" xfId="3" applyFont="1" applyBorder="1"/>
    <xf numFmtId="0" fontId="13" fillId="0" borderId="0" xfId="0" applyFont="1"/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0" borderId="14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4">
    <cellStyle name="Millares" xfId="1" builtinId="3"/>
    <cellStyle name="Millares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1718715</xdr:colOff>
      <xdr:row>4</xdr:row>
      <xdr:rowOff>126015</xdr:rowOff>
    </xdr:to>
    <xdr:pic>
      <xdr:nvPicPr>
        <xdr:cNvPr id="9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74" y="371707"/>
          <a:ext cx="1718715" cy="75327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2439330</xdr:colOff>
      <xdr:row>0</xdr:row>
      <xdr:rowOff>81311</xdr:rowOff>
    </xdr:from>
    <xdr:to>
      <xdr:col>2</xdr:col>
      <xdr:colOff>5378141</xdr:colOff>
      <xdr:row>6</xdr:row>
      <xdr:rowOff>116158</xdr:rowOff>
    </xdr:to>
    <xdr:pic>
      <xdr:nvPicPr>
        <xdr:cNvPr id="14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104" y="81311"/>
          <a:ext cx="2938811" cy="1417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6"/>
  <sheetViews>
    <sheetView showGridLines="0" tabSelected="1" zoomScale="82" zoomScaleNormal="82" workbookViewId="0">
      <selection activeCell="F107" sqref="F107"/>
    </sheetView>
  </sheetViews>
  <sheetFormatPr baseColWidth="10" defaultColWidth="11.42578125" defaultRowHeight="15" x14ac:dyDescent="0.25"/>
  <cols>
    <col min="1" max="1" width="2" customWidth="1"/>
    <col min="2" max="2" width="2.85546875" hidden="1" customWidth="1"/>
    <col min="3" max="3" width="114.140625" customWidth="1"/>
    <col min="4" max="4" width="19.28515625" customWidth="1"/>
    <col min="5" max="5" width="11.42578125" customWidth="1"/>
    <col min="6" max="6" width="21.140625" customWidth="1"/>
    <col min="7" max="7" width="19.5703125" customWidth="1"/>
    <col min="8" max="8" width="21" customWidth="1"/>
    <col min="9" max="9" width="20.140625" customWidth="1"/>
    <col min="10" max="10" width="19.5703125" customWidth="1"/>
    <col min="11" max="11" width="24.28515625" customWidth="1"/>
    <col min="12" max="12" width="18.5703125" customWidth="1"/>
    <col min="13" max="13" width="17.5703125" customWidth="1"/>
    <col min="14" max="14" width="19.28515625" customWidth="1"/>
    <col min="15" max="15" width="19.42578125" customWidth="1"/>
    <col min="16" max="16" width="25" customWidth="1"/>
    <col min="17" max="17" width="15.140625" bestFit="1" customWidth="1"/>
    <col min="18" max="18" width="17.85546875" customWidth="1"/>
  </cols>
  <sheetData>
    <row r="1" spans="3:19" x14ac:dyDescent="0.25"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3:19" x14ac:dyDescent="0.25"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3:19" ht="28.5" customHeight="1" x14ac:dyDescent="0.25">
      <c r="C3" s="45" t="s">
        <v>97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3:19" ht="21" customHeight="1" x14ac:dyDescent="0.25">
      <c r="C4" s="47" t="s">
        <v>98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3:19" x14ac:dyDescent="0.25">
      <c r="C5" s="49" t="s">
        <v>106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3:19" ht="15.75" customHeight="1" x14ac:dyDescent="0.25">
      <c r="C6" s="47" t="s">
        <v>94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3:19" ht="15.75" customHeight="1" x14ac:dyDescent="0.25">
      <c r="C7" s="48" t="s">
        <v>79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spans="3:19" x14ac:dyDescent="0.25"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3:19" ht="25.5" customHeight="1" x14ac:dyDescent="0.25">
      <c r="C9" s="38" t="s">
        <v>66</v>
      </c>
      <c r="D9" s="39" t="s">
        <v>96</v>
      </c>
      <c r="E9" s="39" t="s">
        <v>95</v>
      </c>
      <c r="F9" s="52" t="s">
        <v>93</v>
      </c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4"/>
    </row>
    <row r="10" spans="3:19" x14ac:dyDescent="0.25">
      <c r="C10" s="38"/>
      <c r="D10" s="40"/>
      <c r="E10" s="40"/>
      <c r="F10" s="9" t="s">
        <v>81</v>
      </c>
      <c r="G10" s="9" t="s">
        <v>82</v>
      </c>
      <c r="H10" s="9" t="s">
        <v>83</v>
      </c>
      <c r="I10" s="9" t="s">
        <v>84</v>
      </c>
      <c r="J10" s="11" t="s">
        <v>85</v>
      </c>
      <c r="K10" s="9" t="s">
        <v>86</v>
      </c>
      <c r="L10" s="11" t="s">
        <v>87</v>
      </c>
      <c r="M10" s="9" t="s">
        <v>88</v>
      </c>
      <c r="N10" s="9" t="s">
        <v>89</v>
      </c>
      <c r="O10" s="9" t="s">
        <v>90</v>
      </c>
      <c r="P10" s="9" t="s">
        <v>91</v>
      </c>
      <c r="Q10" s="11" t="s">
        <v>92</v>
      </c>
      <c r="R10" s="9" t="s">
        <v>80</v>
      </c>
    </row>
    <row r="11" spans="3:19" x14ac:dyDescent="0.25">
      <c r="C11" s="1" t="s">
        <v>0</v>
      </c>
      <c r="D11" s="2">
        <v>326340123.42999995</v>
      </c>
      <c r="E11" s="2"/>
      <c r="F11" s="17">
        <f>F18+F28+F54</f>
        <v>3150098.94</v>
      </c>
      <c r="G11" s="17">
        <f>G18+G28+G54</f>
        <v>3020004.66</v>
      </c>
      <c r="H11" s="17">
        <f t="shared" ref="H11:P11" si="0">H12+H18+H28+H38+H47+H54+H64+H69+H72</f>
        <v>3277988.1100000003</v>
      </c>
      <c r="I11" s="17">
        <f>I12+I18+I28+I38+I47+I54+I64+I69+I72</f>
        <v>3979115.0500000003</v>
      </c>
      <c r="J11" s="17">
        <f t="shared" si="0"/>
        <v>4154808.6299999994</v>
      </c>
      <c r="K11" s="17">
        <f t="shared" si="0"/>
        <v>3681528.9099999997</v>
      </c>
      <c r="L11" s="17">
        <f>L12+L18+L28+L38+L47+L54+L64+L69+L72</f>
        <v>3799070.27</v>
      </c>
      <c r="M11" s="17">
        <f>M12+M18+M28+M38+M47+M54+M64+M69+M72</f>
        <v>3456699.32</v>
      </c>
      <c r="N11" s="17">
        <f>N12+N18+N28+N38+N47+N54+N64+N69+N72+N14</f>
        <v>5209943.67</v>
      </c>
      <c r="O11" s="17">
        <f t="shared" si="0"/>
        <v>1766681.3400000003</v>
      </c>
      <c r="P11" s="17">
        <f t="shared" si="0"/>
        <v>0</v>
      </c>
      <c r="Q11" s="17">
        <f>Q18+Q28</f>
        <v>0</v>
      </c>
      <c r="R11" s="2">
        <f>F11+G11+H11+I11+J11+K11+L11+M11+N11+O11+P11+Q11</f>
        <v>35495938.900000006</v>
      </c>
    </row>
    <row r="12" spans="3:19" x14ac:dyDescent="0.25">
      <c r="C12" s="3" t="s">
        <v>1</v>
      </c>
      <c r="D12" s="4">
        <v>283898270.75999999</v>
      </c>
      <c r="E12" s="4"/>
      <c r="F12" s="20">
        <f>SUM(F13:G17)</f>
        <v>0</v>
      </c>
      <c r="G12" s="22"/>
      <c r="H12" s="22"/>
      <c r="I12" s="20">
        <f>SUM(I13:J17)</f>
        <v>1705089.3</v>
      </c>
      <c r="J12" s="20">
        <f>SUM(J13:K17)</f>
        <v>0</v>
      </c>
      <c r="K12" s="20">
        <f>SUM(K13:L17)</f>
        <v>0</v>
      </c>
      <c r="L12" s="22"/>
      <c r="M12" s="22"/>
      <c r="N12" s="22"/>
      <c r="O12" s="22"/>
      <c r="P12" s="22"/>
      <c r="Q12" s="22"/>
      <c r="R12" s="23">
        <f>SUM(F12:Q12)</f>
        <v>1705089.3</v>
      </c>
    </row>
    <row r="13" spans="3:19" x14ac:dyDescent="0.25">
      <c r="C13" s="24" t="s">
        <v>2</v>
      </c>
      <c r="D13" s="25">
        <v>283898270.75999999</v>
      </c>
      <c r="E13" s="25"/>
      <c r="F13" s="16"/>
      <c r="G13" s="22"/>
      <c r="H13" s="22"/>
      <c r="I13" s="16">
        <v>1705089.3</v>
      </c>
      <c r="J13" s="22"/>
      <c r="K13" s="22"/>
      <c r="L13" s="22"/>
      <c r="M13" s="22"/>
      <c r="N13" s="16"/>
      <c r="O13" s="22"/>
      <c r="P13" s="22"/>
      <c r="Q13" s="22"/>
      <c r="R13" s="23">
        <f t="shared" ref="R13:R17" si="1">SUM(F13:Q13)</f>
        <v>1705089.3</v>
      </c>
    </row>
    <row r="14" spans="3:19" x14ac:dyDescent="0.25">
      <c r="C14" s="24" t="s">
        <v>3</v>
      </c>
      <c r="D14" s="25"/>
      <c r="E14" s="25"/>
      <c r="F14" s="22"/>
      <c r="G14" s="26"/>
      <c r="H14" s="22"/>
      <c r="I14" s="22"/>
      <c r="J14" s="22"/>
      <c r="K14" s="22"/>
      <c r="L14" s="22"/>
      <c r="M14" s="22"/>
      <c r="N14" s="19">
        <v>1509885.82</v>
      </c>
      <c r="O14" s="22"/>
      <c r="P14" s="22"/>
      <c r="Q14" s="22"/>
      <c r="R14" s="23">
        <f t="shared" si="1"/>
        <v>1509885.82</v>
      </c>
    </row>
    <row r="15" spans="3:19" x14ac:dyDescent="0.25">
      <c r="C15" s="24" t="s">
        <v>4</v>
      </c>
      <c r="D15" s="25"/>
      <c r="E15" s="25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3">
        <f t="shared" si="1"/>
        <v>0</v>
      </c>
      <c r="S15" s="12"/>
    </row>
    <row r="16" spans="3:19" x14ac:dyDescent="0.25">
      <c r="C16" s="24" t="s">
        <v>5</v>
      </c>
      <c r="D16" s="25"/>
      <c r="E16" s="25"/>
      <c r="F16" s="22"/>
      <c r="G16" s="22"/>
      <c r="H16" s="22"/>
      <c r="I16" s="22"/>
      <c r="J16" s="22"/>
      <c r="K16" s="22"/>
      <c r="L16" s="22"/>
      <c r="M16" s="22"/>
      <c r="N16" s="16"/>
      <c r="O16" s="22"/>
      <c r="P16" s="22"/>
      <c r="Q16" s="22"/>
      <c r="R16" s="23">
        <f t="shared" si="1"/>
        <v>0</v>
      </c>
    </row>
    <row r="17" spans="3:18" x14ac:dyDescent="0.25">
      <c r="C17" s="24" t="s">
        <v>6</v>
      </c>
      <c r="D17" s="25"/>
      <c r="E17" s="25"/>
      <c r="F17" s="22"/>
      <c r="G17" s="22"/>
      <c r="H17" s="22"/>
      <c r="I17" s="22"/>
      <c r="J17" s="20"/>
      <c r="K17" s="22"/>
      <c r="L17" s="22"/>
      <c r="M17" s="22"/>
      <c r="N17" s="22"/>
      <c r="O17" s="22"/>
      <c r="P17" s="22"/>
      <c r="Q17" s="22"/>
      <c r="R17" s="23">
        <f t="shared" si="1"/>
        <v>0</v>
      </c>
    </row>
    <row r="18" spans="3:18" x14ac:dyDescent="0.25">
      <c r="C18" s="3" t="s">
        <v>7</v>
      </c>
      <c r="D18" s="4">
        <v>7743134.4000000004</v>
      </c>
      <c r="E18" s="4"/>
      <c r="F18" s="20">
        <f t="shared" ref="F18:K18" si="2">SUM(F19:F27)</f>
        <v>642772.57999999996</v>
      </c>
      <c r="G18" s="20">
        <f t="shared" si="2"/>
        <v>488338.05000000005</v>
      </c>
      <c r="H18" s="20">
        <f t="shared" si="2"/>
        <v>1019331.4700000001</v>
      </c>
      <c r="I18" s="20">
        <f t="shared" si="2"/>
        <v>636281.27</v>
      </c>
      <c r="J18" s="20">
        <f t="shared" si="2"/>
        <v>1211283.05</v>
      </c>
      <c r="K18" s="20">
        <f t="shared" si="2"/>
        <v>577184.88</v>
      </c>
      <c r="L18" s="20">
        <f t="shared" ref="L18:Q18" si="3">SUM(L19:L27)</f>
        <v>1033780.6299999999</v>
      </c>
      <c r="M18" s="20">
        <f t="shared" si="3"/>
        <v>588282.84</v>
      </c>
      <c r="N18" s="20">
        <f t="shared" si="3"/>
        <v>1273252.3599999999</v>
      </c>
      <c r="O18" s="20">
        <f t="shared" si="3"/>
        <v>694644.88000000012</v>
      </c>
      <c r="P18" s="20">
        <f>SUM(P19:P27)</f>
        <v>0</v>
      </c>
      <c r="Q18" s="20">
        <f t="shared" si="3"/>
        <v>0</v>
      </c>
      <c r="R18" s="20">
        <f>SUM(F18:Q18)</f>
        <v>8165152.0099999988</v>
      </c>
    </row>
    <row r="19" spans="3:18" x14ac:dyDescent="0.25">
      <c r="C19" s="24" t="s">
        <v>8</v>
      </c>
      <c r="D19" s="25">
        <v>1812044.4</v>
      </c>
      <c r="E19" s="25"/>
      <c r="F19" s="16">
        <v>146860.35</v>
      </c>
      <c r="G19" s="16">
        <v>123026.83</v>
      </c>
      <c r="H19" s="16">
        <v>129659.62</v>
      </c>
      <c r="I19" s="16">
        <v>80000</v>
      </c>
      <c r="J19" s="16">
        <v>96698.5</v>
      </c>
      <c r="K19" s="16">
        <v>115728.5</v>
      </c>
      <c r="L19" s="16">
        <v>123026.82</v>
      </c>
      <c r="M19" s="16">
        <v>128385.76</v>
      </c>
      <c r="N19" s="16">
        <v>228865.2</v>
      </c>
      <c r="O19" s="16">
        <v>100038.32</v>
      </c>
      <c r="P19" s="16"/>
      <c r="Q19" s="27"/>
      <c r="R19" s="20"/>
    </row>
    <row r="20" spans="3:18" x14ac:dyDescent="0.25">
      <c r="C20" s="24" t="s">
        <v>9</v>
      </c>
      <c r="D20" s="25">
        <v>3500000</v>
      </c>
      <c r="E20" s="25"/>
      <c r="F20" s="16">
        <v>143987.14000000001</v>
      </c>
      <c r="G20" s="16"/>
      <c r="H20" s="16">
        <v>345079.2</v>
      </c>
      <c r="I20" s="16">
        <v>341881.4</v>
      </c>
      <c r="J20" s="16">
        <v>423142.1</v>
      </c>
      <c r="K20" s="16">
        <v>288723.57999999996</v>
      </c>
      <c r="L20" s="16">
        <v>260898</v>
      </c>
      <c r="M20" s="16">
        <v>254607.63</v>
      </c>
      <c r="N20" s="16">
        <v>280592.2</v>
      </c>
      <c r="O20" s="16">
        <v>235115</v>
      </c>
      <c r="P20" s="27"/>
      <c r="Q20" s="27"/>
      <c r="R20" s="20"/>
    </row>
    <row r="21" spans="3:18" x14ac:dyDescent="0.25">
      <c r="C21" s="24" t="s">
        <v>10</v>
      </c>
      <c r="D21" s="25"/>
      <c r="E21" s="25"/>
      <c r="F21" s="16"/>
      <c r="G21" s="16"/>
      <c r="H21" s="16"/>
      <c r="I21" s="22"/>
      <c r="J21" s="16"/>
      <c r="K21" s="22"/>
      <c r="L21" s="22"/>
      <c r="M21" s="22"/>
      <c r="N21" s="16"/>
      <c r="O21" s="22"/>
      <c r="P21" s="22"/>
      <c r="Q21" s="22"/>
      <c r="R21" s="18"/>
    </row>
    <row r="22" spans="3:18" x14ac:dyDescent="0.25">
      <c r="C22" s="24" t="s">
        <v>11</v>
      </c>
      <c r="D22" s="25"/>
      <c r="E22" s="25"/>
      <c r="F22" s="16">
        <v>7000</v>
      </c>
      <c r="G22" s="16">
        <v>14000</v>
      </c>
      <c r="H22" s="16">
        <v>14000</v>
      </c>
      <c r="I22" s="16">
        <v>14000</v>
      </c>
      <c r="J22" s="16">
        <v>7000</v>
      </c>
      <c r="K22" s="16">
        <v>17500</v>
      </c>
      <c r="L22" s="16">
        <v>6950</v>
      </c>
      <c r="M22" s="16">
        <v>8500</v>
      </c>
      <c r="N22" s="16">
        <v>15450</v>
      </c>
      <c r="O22" s="16">
        <v>10500</v>
      </c>
      <c r="P22" s="16"/>
      <c r="Q22" s="27"/>
      <c r="R22" s="20"/>
    </row>
    <row r="23" spans="3:18" x14ac:dyDescent="0.25">
      <c r="C23" s="24" t="s">
        <v>12</v>
      </c>
      <c r="D23" s="25"/>
      <c r="E23" s="25"/>
      <c r="F23" s="16">
        <v>44604</v>
      </c>
      <c r="G23" s="16">
        <v>42480</v>
      </c>
      <c r="H23" s="16"/>
      <c r="I23" s="16"/>
      <c r="J23" s="16"/>
      <c r="K23" s="22"/>
      <c r="L23" s="16">
        <v>78480</v>
      </c>
      <c r="M23" s="16">
        <v>42480</v>
      </c>
      <c r="N23" s="16">
        <v>47811.24</v>
      </c>
      <c r="O23" s="16">
        <v>50740</v>
      </c>
      <c r="P23" s="16"/>
      <c r="Q23" s="16"/>
      <c r="R23" s="18"/>
    </row>
    <row r="24" spans="3:18" x14ac:dyDescent="0.25">
      <c r="C24" s="24" t="s">
        <v>13</v>
      </c>
      <c r="D24" s="25"/>
      <c r="E24" s="25"/>
      <c r="F24" s="16"/>
      <c r="G24" s="16"/>
      <c r="H24" s="16"/>
      <c r="I24" s="22"/>
      <c r="J24" s="16"/>
      <c r="K24" s="22"/>
      <c r="L24" s="22"/>
      <c r="M24" s="22"/>
      <c r="N24" s="16"/>
      <c r="O24" s="22"/>
      <c r="P24" s="22"/>
      <c r="Q24" s="22"/>
      <c r="R24" s="18"/>
    </row>
    <row r="25" spans="3:18" x14ac:dyDescent="0.25">
      <c r="C25" s="24" t="s">
        <v>14</v>
      </c>
      <c r="D25" s="25">
        <v>2380426</v>
      </c>
      <c r="E25" s="25"/>
      <c r="F25" s="16">
        <v>215000</v>
      </c>
      <c r="G25" s="16">
        <v>174072</v>
      </c>
      <c r="H25" s="16">
        <v>465156.26</v>
      </c>
      <c r="I25" s="16">
        <v>67175.88</v>
      </c>
      <c r="J25" s="16">
        <v>616110.59</v>
      </c>
      <c r="K25" s="16">
        <v>129446</v>
      </c>
      <c r="L25" s="16">
        <v>353665.88</v>
      </c>
      <c r="M25" s="16">
        <v>71439.94</v>
      </c>
      <c r="N25" s="16">
        <v>578758.07999999996</v>
      </c>
      <c r="O25" s="16">
        <v>177022</v>
      </c>
      <c r="P25" s="16"/>
      <c r="Q25" s="27"/>
      <c r="R25" s="20"/>
    </row>
    <row r="26" spans="3:18" x14ac:dyDescent="0.25">
      <c r="C26" s="24" t="s">
        <v>15</v>
      </c>
      <c r="D26" s="25">
        <v>50664</v>
      </c>
      <c r="E26" s="25"/>
      <c r="F26" s="16">
        <v>85321.09</v>
      </c>
      <c r="G26" s="16">
        <v>21272.720000000001</v>
      </c>
      <c r="H26" s="16">
        <v>65436.39</v>
      </c>
      <c r="I26" s="16">
        <v>133223.99</v>
      </c>
      <c r="J26" s="16">
        <v>68331.86</v>
      </c>
      <c r="K26" s="16"/>
      <c r="L26" s="16">
        <v>210759.93</v>
      </c>
      <c r="M26" s="16">
        <v>82869.509999999995</v>
      </c>
      <c r="N26" s="16">
        <v>121775.64</v>
      </c>
      <c r="O26" s="16">
        <v>67598.559999999998</v>
      </c>
      <c r="P26" s="16"/>
      <c r="Q26" s="16"/>
      <c r="R26" s="20"/>
    </row>
    <row r="27" spans="3:18" x14ac:dyDescent="0.25">
      <c r="C27" s="24" t="s">
        <v>16</v>
      </c>
      <c r="D27" s="25"/>
      <c r="E27" s="25"/>
      <c r="F27" s="16"/>
      <c r="G27" s="16">
        <v>113486.5</v>
      </c>
      <c r="H27" s="16"/>
      <c r="I27" s="22"/>
      <c r="J27" s="16"/>
      <c r="K27" s="16">
        <v>25786.799999999999</v>
      </c>
      <c r="L27" s="16"/>
      <c r="M27" s="22"/>
      <c r="N27" s="16"/>
      <c r="O27" s="16">
        <v>53631</v>
      </c>
      <c r="P27" s="16"/>
      <c r="Q27" s="16"/>
      <c r="R27" s="20"/>
    </row>
    <row r="28" spans="3:18" x14ac:dyDescent="0.25">
      <c r="C28" s="3" t="s">
        <v>17</v>
      </c>
      <c r="D28" s="4">
        <v>30972172.270000003</v>
      </c>
      <c r="E28" s="4"/>
      <c r="F28" s="20">
        <f t="shared" ref="F28" si="4">SUM(F29:F37)</f>
        <v>2305369.36</v>
      </c>
      <c r="G28" s="20">
        <f>SUM(G29:G37)</f>
        <v>2301709.61</v>
      </c>
      <c r="H28" s="20">
        <f t="shared" ref="H28" si="5">SUM(H29:H37)</f>
        <v>1908342.37</v>
      </c>
      <c r="I28" s="20">
        <f>SUM(I29:I37)</f>
        <v>1141964.44</v>
      </c>
      <c r="J28" s="20">
        <f>SUM(J29:J37)</f>
        <v>2866779.6399999997</v>
      </c>
      <c r="K28" s="20">
        <f>SUM(K29:K37)</f>
        <v>2832413.03</v>
      </c>
      <c r="L28" s="20">
        <f t="shared" ref="L28:O28" si="6">SUM(L29:L37)</f>
        <v>2505794.48</v>
      </c>
      <c r="M28" s="20">
        <f t="shared" si="6"/>
        <v>2479377.09</v>
      </c>
      <c r="N28" s="20">
        <f t="shared" si="6"/>
        <v>2426805.4899999998</v>
      </c>
      <c r="O28" s="20">
        <f t="shared" si="6"/>
        <v>833952.58000000007</v>
      </c>
      <c r="P28" s="20">
        <f>SUM(P29:P37)</f>
        <v>0</v>
      </c>
      <c r="Q28" s="20">
        <f>SUM(Q29:Q37)</f>
        <v>0</v>
      </c>
      <c r="R28" s="20">
        <f>SUM(F28:Q28)</f>
        <v>21602508.089999996</v>
      </c>
    </row>
    <row r="29" spans="3:18" x14ac:dyDescent="0.25">
      <c r="C29" s="24" t="s">
        <v>18</v>
      </c>
      <c r="D29" s="25">
        <v>4800000</v>
      </c>
      <c r="E29" s="25"/>
      <c r="F29" s="16">
        <v>499358.07</v>
      </c>
      <c r="G29" s="16">
        <v>463672.67</v>
      </c>
      <c r="H29" s="16">
        <v>450288.56</v>
      </c>
      <c r="I29" s="16">
        <v>363831.50999999995</v>
      </c>
      <c r="J29" s="16">
        <v>530030.14</v>
      </c>
      <c r="K29" s="16">
        <v>161257.63</v>
      </c>
      <c r="L29" s="16">
        <v>432200.42000000004</v>
      </c>
      <c r="M29" s="16">
        <v>445343.15</v>
      </c>
      <c r="N29" s="16">
        <v>520374.8</v>
      </c>
      <c r="O29" s="16">
        <v>133687.74</v>
      </c>
      <c r="P29" s="16"/>
      <c r="Q29" s="16"/>
      <c r="R29" s="20"/>
    </row>
    <row r="30" spans="3:18" x14ac:dyDescent="0.25">
      <c r="C30" s="24" t="s">
        <v>19</v>
      </c>
      <c r="D30" s="25">
        <v>450000</v>
      </c>
      <c r="E30" s="25"/>
      <c r="F30" s="16">
        <v>260330.89</v>
      </c>
      <c r="G30" s="16"/>
      <c r="H30" s="16"/>
      <c r="I30" s="22"/>
      <c r="J30" s="16"/>
      <c r="K30" s="16">
        <v>6372</v>
      </c>
      <c r="L30" s="16"/>
      <c r="M30" s="22"/>
      <c r="N30" s="16">
        <v>658201.21</v>
      </c>
      <c r="O30" s="16"/>
      <c r="P30" s="16"/>
      <c r="Q30" s="16"/>
      <c r="R30" s="20"/>
    </row>
    <row r="31" spans="3:18" x14ac:dyDescent="0.25">
      <c r="C31" s="24" t="s">
        <v>20</v>
      </c>
      <c r="D31" s="25"/>
      <c r="E31" s="25"/>
      <c r="F31" s="16"/>
      <c r="G31" s="16">
        <v>66480</v>
      </c>
      <c r="H31" s="22"/>
      <c r="I31" s="16"/>
      <c r="J31" s="16">
        <v>253760</v>
      </c>
      <c r="K31" s="22"/>
      <c r="L31" s="22"/>
      <c r="M31" s="22"/>
      <c r="N31" s="16"/>
      <c r="O31" s="22"/>
      <c r="P31" s="22"/>
      <c r="Q31" s="22"/>
      <c r="R31" s="18"/>
    </row>
    <row r="32" spans="3:18" x14ac:dyDescent="0.25">
      <c r="C32" s="24" t="s">
        <v>21</v>
      </c>
      <c r="D32" s="25">
        <v>6039897.7999999998</v>
      </c>
      <c r="E32" s="25"/>
      <c r="F32" s="16">
        <v>742381.36</v>
      </c>
      <c r="G32" s="16">
        <v>769466.15</v>
      </c>
      <c r="H32" s="16">
        <v>253668.8</v>
      </c>
      <c r="I32" s="16">
        <v>33140</v>
      </c>
      <c r="J32" s="16">
        <v>14133</v>
      </c>
      <c r="K32" s="16">
        <v>39000</v>
      </c>
      <c r="L32" s="16">
        <v>513000</v>
      </c>
      <c r="M32" s="16">
        <v>606150</v>
      </c>
      <c r="N32" s="16">
        <v>352463.04</v>
      </c>
      <c r="O32" s="16"/>
      <c r="P32" s="16"/>
      <c r="Q32" s="16"/>
      <c r="R32" s="20"/>
    </row>
    <row r="33" spans="3:18" x14ac:dyDescent="0.25">
      <c r="C33" s="24" t="s">
        <v>22</v>
      </c>
      <c r="D33" s="25"/>
      <c r="E33" s="25"/>
      <c r="F33" s="22"/>
      <c r="G33" s="22"/>
      <c r="H33" s="16"/>
      <c r="I33" s="22"/>
      <c r="J33" s="16">
        <v>119551.7</v>
      </c>
      <c r="K33" s="16"/>
      <c r="L33" s="16">
        <v>59916.86</v>
      </c>
      <c r="M33" s="16">
        <v>76068.160000000003</v>
      </c>
      <c r="N33" s="16"/>
      <c r="O33" s="16">
        <v>205</v>
      </c>
      <c r="P33" s="22"/>
      <c r="Q33" s="16"/>
      <c r="R33" s="18"/>
    </row>
    <row r="34" spans="3:18" x14ac:dyDescent="0.25">
      <c r="C34" s="24" t="s">
        <v>23</v>
      </c>
      <c r="D34" s="25"/>
      <c r="E34" s="25"/>
      <c r="F34" s="16"/>
      <c r="G34" s="16"/>
      <c r="H34" s="16"/>
      <c r="I34" s="16"/>
      <c r="J34" s="16"/>
      <c r="K34" s="16">
        <v>1135</v>
      </c>
      <c r="L34" s="22"/>
      <c r="M34" s="22"/>
      <c r="N34" s="16"/>
      <c r="O34" s="16">
        <v>1781.88</v>
      </c>
      <c r="P34" s="22"/>
      <c r="Q34" s="22"/>
      <c r="R34" s="20"/>
    </row>
    <row r="35" spans="3:18" x14ac:dyDescent="0.25">
      <c r="C35" s="24" t="s">
        <v>24</v>
      </c>
      <c r="D35" s="25">
        <v>6989076</v>
      </c>
      <c r="E35" s="25"/>
      <c r="F35" s="16">
        <v>630518.81999999995</v>
      </c>
      <c r="G35" s="16">
        <v>544294.72</v>
      </c>
      <c r="H35" s="16">
        <v>771330.84</v>
      </c>
      <c r="I35" s="16">
        <v>192001.6</v>
      </c>
      <c r="J35" s="16">
        <v>695059.94</v>
      </c>
      <c r="K35" s="16">
        <v>624122.1</v>
      </c>
      <c r="L35" s="16">
        <v>715688.55999999994</v>
      </c>
      <c r="M35" s="16">
        <v>433243.8</v>
      </c>
      <c r="N35" s="16">
        <v>869142.1</v>
      </c>
      <c r="O35" s="16">
        <v>470268.28</v>
      </c>
      <c r="P35" s="16"/>
      <c r="Q35" s="16"/>
      <c r="R35" s="18"/>
    </row>
    <row r="36" spans="3:18" x14ac:dyDescent="0.25">
      <c r="C36" s="24" t="s">
        <v>25</v>
      </c>
      <c r="D36" s="25"/>
      <c r="E36" s="25"/>
      <c r="F36" s="16"/>
      <c r="G36" s="16"/>
      <c r="H36" s="16"/>
      <c r="I36" s="22"/>
      <c r="J36" s="16"/>
      <c r="K36" s="22"/>
      <c r="L36" s="22"/>
      <c r="M36" s="22"/>
      <c r="N36" s="16"/>
      <c r="O36" s="22"/>
      <c r="P36" s="22"/>
      <c r="Q36" s="22"/>
      <c r="R36" s="20">
        <f>SUM(F36:Q36)</f>
        <v>0</v>
      </c>
    </row>
    <row r="37" spans="3:18" x14ac:dyDescent="0.25">
      <c r="C37" s="24" t="s">
        <v>26</v>
      </c>
      <c r="D37" s="25">
        <v>12693198.470000001</v>
      </c>
      <c r="E37" s="25"/>
      <c r="F37" s="16">
        <v>172780.22</v>
      </c>
      <c r="G37" s="16">
        <v>457796.07000000007</v>
      </c>
      <c r="H37" s="16">
        <v>433054.17000000004</v>
      </c>
      <c r="I37" s="16">
        <v>552991.32999999996</v>
      </c>
      <c r="J37" s="16">
        <v>1254244.8599999999</v>
      </c>
      <c r="K37" s="16">
        <v>2000526.2999999998</v>
      </c>
      <c r="L37" s="16">
        <v>784988.64</v>
      </c>
      <c r="M37" s="16">
        <v>918571.98</v>
      </c>
      <c r="N37" s="16">
        <v>26624.34</v>
      </c>
      <c r="O37" s="16">
        <v>228009.68000000002</v>
      </c>
      <c r="P37" s="16"/>
      <c r="Q37" s="16"/>
      <c r="R37" s="20"/>
    </row>
    <row r="38" spans="3:18" x14ac:dyDescent="0.25">
      <c r="C38" s="3" t="s">
        <v>27</v>
      </c>
      <c r="D38" s="4">
        <v>0</v>
      </c>
      <c r="E38" s="4"/>
      <c r="F38" s="20">
        <f>SUM(F39:G46)</f>
        <v>0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5"/>
      <c r="R38" s="18"/>
    </row>
    <row r="39" spans="3:18" x14ac:dyDescent="0.25">
      <c r="C39" s="24" t="s">
        <v>28</v>
      </c>
      <c r="D39" s="25"/>
      <c r="E39" s="25"/>
      <c r="F39" s="16">
        <v>0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0">
        <f t="shared" ref="R39:R46" si="7">SUM(F39:Q39)</f>
        <v>0</v>
      </c>
    </row>
    <row r="40" spans="3:18" x14ac:dyDescent="0.25">
      <c r="C40" s="24" t="s">
        <v>29</v>
      </c>
      <c r="D40" s="25"/>
      <c r="E40" s="25"/>
      <c r="F40" s="16">
        <v>0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0">
        <f t="shared" si="7"/>
        <v>0</v>
      </c>
    </row>
    <row r="41" spans="3:18" x14ac:dyDescent="0.25">
      <c r="C41" s="24" t="s">
        <v>30</v>
      </c>
      <c r="D41" s="25"/>
      <c r="E41" s="25"/>
      <c r="F41" s="16">
        <v>0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0">
        <f t="shared" si="7"/>
        <v>0</v>
      </c>
    </row>
    <row r="42" spans="3:18" x14ac:dyDescent="0.25">
      <c r="C42" s="24" t="s">
        <v>31</v>
      </c>
      <c r="D42" s="25"/>
      <c r="E42" s="25"/>
      <c r="F42" s="16">
        <v>0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0">
        <f t="shared" si="7"/>
        <v>0</v>
      </c>
    </row>
    <row r="43" spans="3:18" x14ac:dyDescent="0.25">
      <c r="C43" s="24" t="s">
        <v>32</v>
      </c>
      <c r="D43" s="25"/>
      <c r="E43" s="25"/>
      <c r="F43" s="16">
        <v>0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0">
        <f t="shared" si="7"/>
        <v>0</v>
      </c>
    </row>
    <row r="44" spans="3:18" x14ac:dyDescent="0.25">
      <c r="C44" s="24" t="s">
        <v>33</v>
      </c>
      <c r="D44" s="25"/>
      <c r="E44" s="25"/>
      <c r="F44" s="16">
        <v>0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0">
        <f t="shared" si="7"/>
        <v>0</v>
      </c>
    </row>
    <row r="45" spans="3:18" x14ac:dyDescent="0.25">
      <c r="C45" s="24" t="s">
        <v>34</v>
      </c>
      <c r="D45" s="25"/>
      <c r="E45" s="25"/>
      <c r="F45" s="16">
        <v>0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0">
        <f t="shared" si="7"/>
        <v>0</v>
      </c>
    </row>
    <row r="46" spans="3:18" x14ac:dyDescent="0.25">
      <c r="C46" s="24" t="s">
        <v>35</v>
      </c>
      <c r="D46" s="25"/>
      <c r="E46" s="25"/>
      <c r="F46" s="16">
        <v>0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0">
        <f t="shared" si="7"/>
        <v>0</v>
      </c>
    </row>
    <row r="47" spans="3:18" x14ac:dyDescent="0.25">
      <c r="C47" s="3" t="s">
        <v>36</v>
      </c>
      <c r="D47" s="4">
        <v>0</v>
      </c>
      <c r="E47" s="4"/>
      <c r="F47" s="23">
        <f>SUM(F48:G53)</f>
        <v>0</v>
      </c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18"/>
    </row>
    <row r="48" spans="3:18" x14ac:dyDescent="0.25">
      <c r="C48" s="24" t="s">
        <v>37</v>
      </c>
      <c r="D48" s="25"/>
      <c r="E48" s="25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18"/>
    </row>
    <row r="49" spans="3:18" x14ac:dyDescent="0.25">
      <c r="C49" s="24" t="s">
        <v>38</v>
      </c>
      <c r="D49" s="25"/>
      <c r="E49" s="25"/>
      <c r="F49" s="16">
        <v>0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0">
        <f t="shared" ref="R49:R54" si="8">SUM(F49:Q49)</f>
        <v>0</v>
      </c>
    </row>
    <row r="50" spans="3:18" x14ac:dyDescent="0.25">
      <c r="C50" s="24" t="s">
        <v>39</v>
      </c>
      <c r="D50" s="25"/>
      <c r="E50" s="25"/>
      <c r="F50" s="16">
        <v>0</v>
      </c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0">
        <f t="shared" si="8"/>
        <v>0</v>
      </c>
    </row>
    <row r="51" spans="3:18" x14ac:dyDescent="0.25">
      <c r="C51" s="24" t="s">
        <v>40</v>
      </c>
      <c r="D51" s="25"/>
      <c r="E51" s="25"/>
      <c r="F51" s="16">
        <v>0</v>
      </c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0">
        <f t="shared" si="8"/>
        <v>0</v>
      </c>
    </row>
    <row r="52" spans="3:18" x14ac:dyDescent="0.25">
      <c r="C52" s="24" t="s">
        <v>41</v>
      </c>
      <c r="D52" s="25"/>
      <c r="E52" s="25"/>
      <c r="F52" s="16">
        <v>0</v>
      </c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0">
        <f t="shared" si="8"/>
        <v>0</v>
      </c>
    </row>
    <row r="53" spans="3:18" x14ac:dyDescent="0.25">
      <c r="C53" s="24" t="s">
        <v>42</v>
      </c>
      <c r="D53" s="25"/>
      <c r="E53" s="25"/>
      <c r="F53" s="16">
        <v>0</v>
      </c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0">
        <f t="shared" si="8"/>
        <v>0</v>
      </c>
    </row>
    <row r="54" spans="3:18" x14ac:dyDescent="0.25">
      <c r="C54" s="3" t="s">
        <v>43</v>
      </c>
      <c r="D54" s="4">
        <v>3726546</v>
      </c>
      <c r="E54" s="4"/>
      <c r="F54" s="20">
        <f>F55+F61</f>
        <v>201957</v>
      </c>
      <c r="G54" s="20">
        <f>G55+G57+G61</f>
        <v>229957</v>
      </c>
      <c r="H54" s="20">
        <f>H55+H57</f>
        <v>350314.27</v>
      </c>
      <c r="I54" s="20">
        <f>I55+I57</f>
        <v>495780.04</v>
      </c>
      <c r="J54" s="20">
        <f>SUM(J55:J63)</f>
        <v>76745.94</v>
      </c>
      <c r="K54" s="20">
        <f>SUM(K55:K63)</f>
        <v>271931</v>
      </c>
      <c r="L54" s="20">
        <f t="shared" ref="L54:P54" si="9">SUM(L55:L63)</f>
        <v>259495.16</v>
      </c>
      <c r="M54" s="20">
        <f t="shared" si="9"/>
        <v>389039.39</v>
      </c>
      <c r="N54" s="20">
        <f t="shared" si="9"/>
        <v>0</v>
      </c>
      <c r="O54" s="20">
        <f t="shared" si="9"/>
        <v>238083.88</v>
      </c>
      <c r="P54" s="20">
        <f t="shared" si="9"/>
        <v>0</v>
      </c>
      <c r="Q54" s="20"/>
      <c r="R54" s="20">
        <f t="shared" si="8"/>
        <v>2513303.6799999997</v>
      </c>
    </row>
    <row r="55" spans="3:18" x14ac:dyDescent="0.25">
      <c r="C55" s="24" t="s">
        <v>44</v>
      </c>
      <c r="D55" s="25">
        <v>1226546</v>
      </c>
      <c r="E55" s="25"/>
      <c r="F55" s="16">
        <v>201957</v>
      </c>
      <c r="G55" s="16">
        <v>201957</v>
      </c>
      <c r="H55" s="16">
        <v>253748.97</v>
      </c>
      <c r="I55" s="16">
        <v>273006.03999999998</v>
      </c>
      <c r="J55" s="16">
        <v>76745.94</v>
      </c>
      <c r="K55" s="16"/>
      <c r="L55" s="16">
        <v>183655.44</v>
      </c>
      <c r="M55" s="16">
        <v>389039.39</v>
      </c>
      <c r="N55" s="16"/>
      <c r="O55" s="16">
        <v>238083.88</v>
      </c>
      <c r="P55" s="16"/>
      <c r="Q55" s="22"/>
      <c r="R55" s="20"/>
    </row>
    <row r="56" spans="3:18" x14ac:dyDescent="0.25">
      <c r="C56" s="24" t="s">
        <v>45</v>
      </c>
      <c r="D56" s="25">
        <v>1875000</v>
      </c>
      <c r="E56" s="25"/>
      <c r="F56" s="16"/>
      <c r="G56" s="16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0">
        <f t="shared" ref="R56:R63" si="10">SUM(F56:Q56)</f>
        <v>0</v>
      </c>
    </row>
    <row r="57" spans="3:18" x14ac:dyDescent="0.25">
      <c r="C57" s="24" t="s">
        <v>46</v>
      </c>
      <c r="D57" s="25">
        <v>625000</v>
      </c>
      <c r="E57" s="25"/>
      <c r="F57" s="16"/>
      <c r="G57" s="16"/>
      <c r="H57" s="16">
        <v>96565.3</v>
      </c>
      <c r="I57" s="16">
        <v>222774</v>
      </c>
      <c r="J57" s="22"/>
      <c r="K57" s="16">
        <v>212341</v>
      </c>
      <c r="L57" s="16">
        <v>75839.72</v>
      </c>
      <c r="M57" s="22"/>
      <c r="N57" s="22"/>
      <c r="O57" s="22"/>
      <c r="P57" s="22"/>
      <c r="Q57" s="22"/>
      <c r="R57" s="20"/>
    </row>
    <row r="58" spans="3:18" x14ac:dyDescent="0.25">
      <c r="C58" s="24" t="s">
        <v>47</v>
      </c>
      <c r="D58" s="25"/>
      <c r="E58" s="25"/>
      <c r="F58" s="16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0">
        <f t="shared" si="10"/>
        <v>0</v>
      </c>
    </row>
    <row r="59" spans="3:18" x14ac:dyDescent="0.25">
      <c r="C59" s="24" t="s">
        <v>48</v>
      </c>
      <c r="D59" s="25"/>
      <c r="E59" s="25"/>
      <c r="F59" s="16"/>
      <c r="G59" s="22"/>
      <c r="H59" s="22"/>
      <c r="I59" s="22"/>
      <c r="J59" s="22"/>
      <c r="K59" s="16">
        <v>59590</v>
      </c>
      <c r="L59" s="22"/>
      <c r="M59" s="22"/>
      <c r="N59" s="22"/>
      <c r="O59" s="22"/>
      <c r="P59" s="22"/>
      <c r="Q59" s="22"/>
      <c r="R59" s="20">
        <f t="shared" si="10"/>
        <v>59590</v>
      </c>
    </row>
    <row r="60" spans="3:18" x14ac:dyDescent="0.25">
      <c r="C60" s="24" t="s">
        <v>49</v>
      </c>
      <c r="D60" s="25"/>
      <c r="E60" s="25"/>
      <c r="F60" s="16">
        <v>0</v>
      </c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0">
        <f t="shared" si="10"/>
        <v>0</v>
      </c>
    </row>
    <row r="61" spans="3:18" x14ac:dyDescent="0.25">
      <c r="C61" s="24" t="s">
        <v>50</v>
      </c>
      <c r="D61" s="25"/>
      <c r="E61" s="25"/>
      <c r="F61" s="16"/>
      <c r="G61" s="16">
        <v>28000</v>
      </c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0"/>
    </row>
    <row r="62" spans="3:18" x14ac:dyDescent="0.25">
      <c r="C62" s="24" t="s">
        <v>51</v>
      </c>
      <c r="D62" s="25"/>
      <c r="E62" s="25"/>
      <c r="F62" s="16">
        <v>0</v>
      </c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0">
        <f t="shared" si="10"/>
        <v>0</v>
      </c>
    </row>
    <row r="63" spans="3:18" x14ac:dyDescent="0.25">
      <c r="C63" s="24" t="s">
        <v>52</v>
      </c>
      <c r="D63" s="25"/>
      <c r="E63" s="25"/>
      <c r="F63" s="16">
        <v>0</v>
      </c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0">
        <f t="shared" si="10"/>
        <v>0</v>
      </c>
    </row>
    <row r="64" spans="3:18" x14ac:dyDescent="0.25">
      <c r="C64" s="3" t="s">
        <v>53</v>
      </c>
      <c r="D64" s="4"/>
      <c r="E64" s="4"/>
      <c r="F64" s="20">
        <f>SUM(F65:G68)</f>
        <v>0</v>
      </c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18"/>
    </row>
    <row r="65" spans="3:18" x14ac:dyDescent="0.25">
      <c r="C65" s="24" t="s">
        <v>54</v>
      </c>
      <c r="D65" s="25"/>
      <c r="E65" s="25"/>
      <c r="F65" s="16">
        <v>0</v>
      </c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0">
        <f>SUM(F65:Q65)</f>
        <v>0</v>
      </c>
    </row>
    <row r="66" spans="3:18" x14ac:dyDescent="0.25">
      <c r="C66" s="24" t="s">
        <v>55</v>
      </c>
      <c r="D66" s="25"/>
      <c r="E66" s="25"/>
      <c r="F66" s="16">
        <v>0</v>
      </c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0">
        <f>SUM(F66:Q66)</f>
        <v>0</v>
      </c>
    </row>
    <row r="67" spans="3:18" x14ac:dyDescent="0.25">
      <c r="C67" s="24" t="s">
        <v>56</v>
      </c>
      <c r="D67" s="25"/>
      <c r="E67" s="25"/>
      <c r="F67" s="16">
        <v>0</v>
      </c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0">
        <f>SUM(F67:Q67)</f>
        <v>0</v>
      </c>
    </row>
    <row r="68" spans="3:18" x14ac:dyDescent="0.25">
      <c r="C68" s="24" t="s">
        <v>57</v>
      </c>
      <c r="D68" s="25"/>
      <c r="E68" s="25"/>
      <c r="F68" s="16">
        <v>0</v>
      </c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0">
        <f>SUM(F68:Q68)</f>
        <v>0</v>
      </c>
    </row>
    <row r="69" spans="3:18" x14ac:dyDescent="0.25">
      <c r="C69" s="3" t="s">
        <v>58</v>
      </c>
      <c r="D69" s="4"/>
      <c r="E69" s="4"/>
      <c r="F69" s="20">
        <f>SUM(F70:G71)</f>
        <v>0</v>
      </c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</row>
    <row r="70" spans="3:18" x14ac:dyDescent="0.25">
      <c r="C70" s="24" t="s">
        <v>59</v>
      </c>
      <c r="D70" s="25"/>
      <c r="E70" s="25"/>
      <c r="F70" s="16">
        <v>0</v>
      </c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3">
        <f>SUM(F70:Q70)</f>
        <v>0</v>
      </c>
    </row>
    <row r="71" spans="3:18" x14ac:dyDescent="0.25">
      <c r="C71" s="24" t="s">
        <v>60</v>
      </c>
      <c r="D71" s="25"/>
      <c r="E71" s="25"/>
      <c r="F71" s="16">
        <v>0</v>
      </c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3">
        <f>SUM(F71:Q71)</f>
        <v>0</v>
      </c>
    </row>
    <row r="72" spans="3:18" x14ac:dyDescent="0.25">
      <c r="C72" s="3" t="s">
        <v>61</v>
      </c>
      <c r="D72" s="4"/>
      <c r="E72" s="4"/>
      <c r="F72" s="20">
        <f t="shared" ref="F72:R72" si="11">SUM(F73:F75)</f>
        <v>0</v>
      </c>
      <c r="G72" s="20">
        <f t="shared" si="11"/>
        <v>0</v>
      </c>
      <c r="H72" s="20">
        <f t="shared" si="11"/>
        <v>0</v>
      </c>
      <c r="I72" s="20">
        <f t="shared" si="11"/>
        <v>0</v>
      </c>
      <c r="J72" s="20">
        <f t="shared" si="11"/>
        <v>0</v>
      </c>
      <c r="K72" s="20">
        <f t="shared" si="11"/>
        <v>0</v>
      </c>
      <c r="L72" s="20">
        <f t="shared" si="11"/>
        <v>0</v>
      </c>
      <c r="M72" s="20">
        <f t="shared" si="11"/>
        <v>0</v>
      </c>
      <c r="N72" s="20">
        <f t="shared" si="11"/>
        <v>0</v>
      </c>
      <c r="O72" s="20">
        <f t="shared" si="11"/>
        <v>0</v>
      </c>
      <c r="P72" s="20">
        <f>SUM(P73:P75)</f>
        <v>0</v>
      </c>
      <c r="Q72" s="20">
        <f t="shared" si="11"/>
        <v>0</v>
      </c>
      <c r="R72" s="20">
        <f t="shared" si="11"/>
        <v>0</v>
      </c>
    </row>
    <row r="73" spans="3:18" x14ac:dyDescent="0.25">
      <c r="C73" s="24" t="s">
        <v>62</v>
      </c>
      <c r="D73" s="25"/>
      <c r="E73" s="25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</row>
    <row r="74" spans="3:18" x14ac:dyDescent="0.25">
      <c r="C74" s="24" t="s">
        <v>63</v>
      </c>
      <c r="D74" s="25"/>
      <c r="E74" s="25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</row>
    <row r="75" spans="3:18" x14ac:dyDescent="0.25">
      <c r="C75" s="24" t="s">
        <v>64</v>
      </c>
      <c r="D75" s="25"/>
      <c r="E75" s="25"/>
      <c r="F75" s="16"/>
      <c r="G75" s="22"/>
      <c r="H75" s="22"/>
      <c r="I75" s="16"/>
      <c r="J75" s="22"/>
      <c r="K75" s="22"/>
      <c r="L75" s="22"/>
      <c r="M75" s="22"/>
      <c r="N75" s="22"/>
      <c r="O75" s="22"/>
      <c r="P75" s="16"/>
      <c r="Q75" s="27"/>
      <c r="R75" s="23"/>
    </row>
    <row r="76" spans="3:18" x14ac:dyDescent="0.25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70</v>
      </c>
      <c r="D77" s="4"/>
      <c r="E77" s="4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</row>
    <row r="78" spans="3:18" x14ac:dyDescent="0.25">
      <c r="C78" s="24" t="s">
        <v>71</v>
      </c>
      <c r="D78" s="25"/>
      <c r="E78" s="25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</row>
    <row r="79" spans="3:18" x14ac:dyDescent="0.25">
      <c r="C79" s="24" t="s">
        <v>72</v>
      </c>
      <c r="D79" s="25"/>
      <c r="E79" s="25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</row>
    <row r="80" spans="3:18" x14ac:dyDescent="0.25">
      <c r="C80" s="3" t="s">
        <v>73</v>
      </c>
      <c r="D80" s="4"/>
      <c r="E80" s="4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</row>
    <row r="81" spans="3:18" x14ac:dyDescent="0.25">
      <c r="C81" s="24" t="s">
        <v>74</v>
      </c>
      <c r="D81" s="25"/>
      <c r="E81" s="25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</row>
    <row r="82" spans="3:18" x14ac:dyDescent="0.25">
      <c r="C82" s="24" t="s">
        <v>75</v>
      </c>
      <c r="D82" s="25"/>
      <c r="E82" s="25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</row>
    <row r="83" spans="3:18" x14ac:dyDescent="0.25">
      <c r="C83" s="3" t="s">
        <v>76</v>
      </c>
      <c r="D83" s="4"/>
      <c r="E83" s="4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</row>
    <row r="84" spans="3:18" x14ac:dyDescent="0.25">
      <c r="C84" s="24" t="s">
        <v>77</v>
      </c>
      <c r="D84" s="25"/>
      <c r="E84" s="25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</row>
    <row r="85" spans="3:18" ht="30" customHeight="1" x14ac:dyDescent="0.25">
      <c r="C85" s="8" t="s">
        <v>65</v>
      </c>
      <c r="D85" s="7"/>
      <c r="E85" s="7"/>
      <c r="F85" s="7">
        <f>F76+F11</f>
        <v>3150098.94</v>
      </c>
      <c r="G85" s="7">
        <f t="shared" ref="G85:R85" si="12">G76+G11</f>
        <v>3020004.66</v>
      </c>
      <c r="H85" s="7">
        <f>H76+H11</f>
        <v>3277988.1100000003</v>
      </c>
      <c r="I85" s="7">
        <f>I76+I11</f>
        <v>3979115.0500000003</v>
      </c>
      <c r="J85" s="7">
        <f>J76+J11</f>
        <v>4154808.6299999994</v>
      </c>
      <c r="K85" s="7">
        <f t="shared" si="12"/>
        <v>3681528.9099999997</v>
      </c>
      <c r="L85" s="7">
        <f>L76+L11</f>
        <v>3799070.27</v>
      </c>
      <c r="M85" s="7">
        <f t="shared" si="12"/>
        <v>3456699.32</v>
      </c>
      <c r="N85" s="7">
        <f>N76+N11</f>
        <v>5209943.67</v>
      </c>
      <c r="O85" s="7">
        <f t="shared" si="12"/>
        <v>1766681.3400000003</v>
      </c>
      <c r="P85" s="7">
        <f t="shared" si="12"/>
        <v>0</v>
      </c>
      <c r="Q85" s="7">
        <f t="shared" si="12"/>
        <v>0</v>
      </c>
      <c r="R85" s="7">
        <f t="shared" si="12"/>
        <v>35495938.900000006</v>
      </c>
    </row>
    <row r="86" spans="3:18" ht="15.75" thickBot="1" x14ac:dyDescent="0.3"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</row>
    <row r="87" spans="3:18" ht="15.75" thickBot="1" x14ac:dyDescent="0.3">
      <c r="C87" s="28" t="s">
        <v>103</v>
      </c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</row>
    <row r="88" spans="3:18" ht="30.75" thickBot="1" x14ac:dyDescent="0.3">
      <c r="C88" s="15" t="s">
        <v>104</v>
      </c>
      <c r="D88" s="29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</row>
    <row r="89" spans="3:18" ht="43.5" customHeight="1" thickBot="1" x14ac:dyDescent="0.3">
      <c r="C89" s="30" t="s">
        <v>105</v>
      </c>
      <c r="D89" s="22"/>
      <c r="E89" s="29"/>
      <c r="F89" s="29"/>
      <c r="G89" s="22"/>
      <c r="H89" s="29"/>
      <c r="I89" s="29"/>
      <c r="J89" s="29"/>
      <c r="K89" s="29"/>
      <c r="L89" s="29"/>
      <c r="M89" s="22"/>
      <c r="N89" s="22"/>
      <c r="O89" s="22"/>
      <c r="P89" s="22"/>
      <c r="Q89" s="22"/>
      <c r="R89" s="22"/>
    </row>
    <row r="90" spans="3:18" x14ac:dyDescent="0.25">
      <c r="C90" s="22"/>
      <c r="D90" s="22"/>
      <c r="E90" s="29"/>
      <c r="F90" s="22"/>
      <c r="G90" s="22"/>
      <c r="H90" s="22"/>
      <c r="I90" s="22"/>
      <c r="J90" s="22"/>
      <c r="K90" s="22"/>
      <c r="L90" s="29"/>
      <c r="M90" s="22"/>
      <c r="N90" s="22"/>
      <c r="O90" s="22"/>
      <c r="P90" s="22"/>
      <c r="Q90" s="22"/>
      <c r="R90" s="22"/>
    </row>
    <row r="91" spans="3:18" x14ac:dyDescent="0.25">
      <c r="C91" s="22"/>
      <c r="D91" s="22"/>
      <c r="E91" s="29"/>
      <c r="F91" s="22"/>
      <c r="G91" s="22"/>
      <c r="H91" s="22"/>
      <c r="I91" s="22"/>
      <c r="J91" s="22"/>
      <c r="K91" s="22"/>
      <c r="L91" s="29"/>
      <c r="M91" s="22"/>
      <c r="N91" s="22"/>
      <c r="O91" s="22"/>
      <c r="P91" s="22"/>
      <c r="Q91" s="22"/>
      <c r="R91" s="22"/>
    </row>
    <row r="92" spans="3:18" x14ac:dyDescent="0.25">
      <c r="C92" s="51" t="s">
        <v>99</v>
      </c>
      <c r="D92" s="51"/>
      <c r="E92" s="29"/>
      <c r="F92" s="22"/>
      <c r="G92" s="31"/>
      <c r="H92" s="29"/>
      <c r="I92" s="29"/>
      <c r="J92" s="32"/>
      <c r="K92" s="32"/>
      <c r="L92" s="29"/>
      <c r="M92" s="22"/>
      <c r="N92" s="22"/>
      <c r="O92" s="22"/>
      <c r="P92" s="22"/>
      <c r="Q92" s="22"/>
      <c r="R92" s="22"/>
    </row>
    <row r="93" spans="3:18" x14ac:dyDescent="0.25">
      <c r="C93" s="22"/>
      <c r="D93" s="22"/>
      <c r="E93" s="22"/>
      <c r="F93" s="22"/>
      <c r="G93" s="33"/>
      <c r="H93" s="29"/>
      <c r="I93" s="29"/>
      <c r="J93" s="32"/>
      <c r="K93" s="32"/>
      <c r="L93" s="22"/>
      <c r="M93" s="22"/>
      <c r="N93" s="22"/>
      <c r="O93" s="22"/>
      <c r="P93" s="22"/>
      <c r="Q93" s="22"/>
      <c r="R93" s="22"/>
    </row>
    <row r="94" spans="3:18" x14ac:dyDescent="0.25">
      <c r="C94" s="44" t="s">
        <v>100</v>
      </c>
      <c r="D94" s="44"/>
      <c r="E94" s="22" t="s">
        <v>102</v>
      </c>
      <c r="F94" s="22"/>
      <c r="G94" s="37" t="s">
        <v>108</v>
      </c>
      <c r="H94" s="34"/>
      <c r="I94" s="22"/>
      <c r="J94" s="22"/>
      <c r="K94" s="22"/>
      <c r="L94" s="22"/>
      <c r="M94" s="22"/>
      <c r="N94" s="22"/>
      <c r="O94" s="22"/>
      <c r="P94" s="22"/>
      <c r="Q94" s="22"/>
      <c r="R94" s="22"/>
    </row>
    <row r="95" spans="3:18" ht="18.75" x14ac:dyDescent="0.3">
      <c r="C95" s="43" t="s">
        <v>101</v>
      </c>
      <c r="D95" s="43"/>
      <c r="E95" s="22"/>
      <c r="F95" s="22"/>
      <c r="G95" s="35" t="s">
        <v>107</v>
      </c>
      <c r="H95" s="36"/>
      <c r="I95" s="21"/>
      <c r="J95" s="21"/>
      <c r="K95" s="21"/>
      <c r="L95" s="22"/>
      <c r="M95" s="22"/>
      <c r="N95" s="22"/>
      <c r="O95" s="22"/>
      <c r="P95" s="22"/>
      <c r="Q95" s="22"/>
      <c r="R95" s="22"/>
    </row>
    <row r="96" spans="3:18" x14ac:dyDescent="0.2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</row>
    <row r="126" ht="15" customHeight="1" x14ac:dyDescent="0.25"/>
  </sheetData>
  <mergeCells count="12">
    <mergeCell ref="C95:D95"/>
    <mergeCell ref="C94:D94"/>
    <mergeCell ref="C3:R3"/>
    <mergeCell ref="C4:R4"/>
    <mergeCell ref="C9:C10"/>
    <mergeCell ref="D9:D10"/>
    <mergeCell ref="E9:E10"/>
    <mergeCell ref="C5:R5"/>
    <mergeCell ref="C6:R6"/>
    <mergeCell ref="C92:D92"/>
    <mergeCell ref="C7:R7"/>
    <mergeCell ref="F9:R9"/>
  </mergeCells>
  <pageMargins left="0.7" right="0.7" top="0.75" bottom="0.75" header="0.3" footer="0.3"/>
  <pageSetup paperSize="9" scale="20" orientation="landscape" r:id="rId1"/>
  <ignoredErrors>
    <ignoredError sqref="Q1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55" t="s">
        <v>78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3:17" ht="21" customHeight="1" x14ac:dyDescent="0.25">
      <c r="C4" s="57" t="s">
        <v>67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3:17" ht="15.75" x14ac:dyDescent="0.25">
      <c r="C5" s="59" t="s">
        <v>68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3:17" ht="15.75" customHeight="1" x14ac:dyDescent="0.25">
      <c r="C6" s="41" t="s">
        <v>94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3:17" ht="15.75" customHeight="1" x14ac:dyDescent="0.25">
      <c r="C7" s="42" t="s">
        <v>79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9" spans="3:17" ht="23.25" customHeight="1" x14ac:dyDescent="0.25">
      <c r="C9" s="6" t="s">
        <v>66</v>
      </c>
      <c r="D9" s="13" t="s">
        <v>81</v>
      </c>
      <c r="E9" s="13" t="s">
        <v>82</v>
      </c>
      <c r="F9" s="13" t="s">
        <v>83</v>
      </c>
      <c r="G9" s="13" t="s">
        <v>84</v>
      </c>
      <c r="H9" s="14" t="s">
        <v>85</v>
      </c>
      <c r="I9" s="13" t="s">
        <v>86</v>
      </c>
      <c r="J9" s="14" t="s">
        <v>87</v>
      </c>
      <c r="K9" s="13" t="s">
        <v>88</v>
      </c>
      <c r="L9" s="13" t="s">
        <v>89</v>
      </c>
      <c r="M9" s="13" t="s">
        <v>90</v>
      </c>
      <c r="N9" s="13" t="s">
        <v>91</v>
      </c>
      <c r="O9" s="14" t="s">
        <v>92</v>
      </c>
      <c r="P9" s="13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0"/>
    </row>
    <row r="14" spans="3:17" x14ac:dyDescent="0.25">
      <c r="C14" s="5" t="s">
        <v>4</v>
      </c>
      <c r="Q14" s="12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8" t="s">
        <v>65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2025-11-19T12:06:11Z</cp:lastPrinted>
  <dcterms:created xsi:type="dcterms:W3CDTF">2021-07-29T18:58:50Z</dcterms:created>
  <dcterms:modified xsi:type="dcterms:W3CDTF">2025-11-19T19:48:54Z</dcterms:modified>
</cp:coreProperties>
</file>