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D47" i="2"/>
  <c r="D38" i="2"/>
  <c r="D11" i="2" s="1"/>
  <c r="D28" i="2"/>
  <c r="D18" i="2"/>
  <c r="D12" i="2"/>
  <c r="P28" i="2" l="1"/>
  <c r="P18" i="2"/>
  <c r="I28" i="2" l="1"/>
  <c r="R13" i="2" l="1"/>
  <c r="R14" i="2"/>
  <c r="R15" i="2"/>
  <c r="R16" i="2"/>
  <c r="R17" i="2"/>
  <c r="L18" i="2"/>
  <c r="M18" i="2"/>
  <c r="N18" i="2"/>
  <c r="O18" i="2"/>
  <c r="Q18" i="2"/>
  <c r="L28" i="2"/>
  <c r="M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Q85" i="2"/>
  <c r="R85" i="2"/>
  <c r="M11" i="2" l="1"/>
  <c r="M85" i="2" s="1"/>
  <c r="N11" i="2"/>
  <c r="N85" i="2" s="1"/>
  <c r="L11" i="2"/>
  <c r="L85" i="2" s="1"/>
  <c r="O11" i="2"/>
  <c r="O85" i="2" s="1"/>
  <c r="P11" i="2"/>
  <c r="P85" i="2" s="1"/>
  <c r="G18" i="2"/>
  <c r="K54" i="2" l="1"/>
  <c r="K28" i="2"/>
  <c r="K18" i="2"/>
  <c r="K12" i="2"/>
  <c r="J12" i="2"/>
  <c r="J54" i="2" l="1"/>
  <c r="J28" i="2"/>
  <c r="J18" i="2"/>
  <c r="I18" i="2"/>
  <c r="H18" i="2"/>
  <c r="F18" i="2"/>
  <c r="K72" i="2"/>
  <c r="K11" i="2" s="1"/>
  <c r="J72" i="2"/>
  <c r="I72" i="2"/>
  <c r="H72" i="2"/>
  <c r="G72" i="2"/>
  <c r="F72" i="2"/>
  <c r="F54" i="2"/>
  <c r="H54" i="2"/>
  <c r="J11" i="2" l="1"/>
  <c r="J85" i="2" s="1"/>
  <c r="I12" i="2"/>
  <c r="F12" i="2"/>
  <c r="R12" i="2" s="1"/>
  <c r="I11" i="2" l="1"/>
  <c r="I85" i="2" s="1"/>
  <c r="H28" i="2"/>
  <c r="H11" i="2" l="1"/>
  <c r="H85" i="2" s="1"/>
  <c r="G28" i="2"/>
  <c r="G11" i="2" l="1"/>
  <c r="G85" i="2" s="1"/>
  <c r="K85" i="2"/>
  <c r="F69" i="2" l="1"/>
  <c r="F64" i="2"/>
  <c r="F38" i="2"/>
  <c r="F28" i="2"/>
  <c r="F47" i="2" l="1"/>
  <c r="F11" i="2" s="1"/>
  <c r="F85" i="2" s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<sst xmlns="http://schemas.openxmlformats.org/spreadsheetml/2006/main" count="201" uniqueCount="110">
  <si>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</si>
  <si>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</si>
  <si>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</si>
  <si>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</si>
  <si>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</si>
  <si>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</si>
  <si>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</si>
  <si>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</si>
  <si>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</si>
  <si>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</si>
  <si>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</si>
  <si>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</si>
  <si>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</si>
  <si>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</si>
  <si>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</si>
  <si>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</si>
  <si>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</si>
  <si>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</si>
  <si>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</si>
  <si>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</si>
  <si>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</si>
  <si>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</si>
  <si>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</si>
  <si>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</si>
  <si>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</si>
  <si>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</si>
  <si>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</si>
  <si>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</si>
  <si>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</si>
  <si>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</si>
  <si>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</si>
  <si>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</si>
  <si>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</si>
  <si>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</si>
  <si>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</si>
  <si>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</si>
  <si>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</si>
  <si>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</si>
  <si>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</si>
  <si>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</si>
  <si>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</si>
  <si>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</si>
  <si>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</si>
  <si>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</si>
  <si>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</si>
  <si>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</si>
  <si>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</si>
  <si>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</si>
  <si>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</si>
  <si>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</si>
  <si>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</si>
  <si>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</si>
  <si>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</si>
  <si>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</si>
  <si>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</si>
  <si>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</si>
  <si>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</si>
  <si>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</si>
  <si>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</si>
  <si>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</si>
  <si>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</si>
  <si>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</si>
  <si>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</si>
  <si>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</si>
  <si>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</si>
  <si>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</si>
  <si>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</si>
  <si>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</si>
  <si>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</si>
  <si>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</si>
  <si>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</si>
  <si>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</si>
  <si>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</si>
  <si>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</si>
  <si>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</si>
  <si>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</si>
  <si>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</si>
  <si>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</si>
  <si>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</si>
  <si>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</si>
  <si>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</si>
  <si>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</si>
  <si>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</si>
  <si>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</si>
  <si>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</si>
  <si>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</si>
  <si>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</si>
  <si>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</si>
  <si>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</si>
  <si>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</si>
  <si>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</si>
  <si>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</si>
  <si>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</si>
  <si>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</si>
  <si>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</si>
  <si>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</si>
  <si>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</si>
  <si>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</si>
  <si>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</si>
  <si>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</si>
  <si>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</si>
  <si>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</si>
  <si>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 xml:space="preserve">Preparado por: </t>
  </si>
  <si>
    <t>Licda. Altagracia Sanchez</t>
  </si>
  <si>
    <t>Lic. de Contabilidad</t>
  </si>
  <si>
    <t xml:space="preserve">     </t>
  </si>
  <si>
    <t>Noviembre  Año 2024</t>
  </si>
  <si>
    <t xml:space="preserve">                            Administradora</t>
  </si>
  <si>
    <t xml:space="preserve">                         Lic. Raquel Minaya</t>
  </si>
  <si>
    <t xml:space="preserve">                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</si>
</sst>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0" fontId="3" fillId="0" borderId="0" xfId="0" applyFont="1"/>
    <xf numFmtId="0" fontId="13" fillId="0" borderId="0" xfId="3"/>
    <xf numFmtId="0" fontId="3" fillId="0" borderId="13" xfId="0" applyFont="1" applyBorder="1" applyAlignment="1"/>
    <xf numFmtId="0" fontId="13" fillId="0" borderId="0" xfId="3" applyAlignment="1"/>
    <xf numFmtId="164" fontId="0" fillId="0" borderId="0" xfId="1" applyFont="1" applyAlignment="1">
      <alignment horizontal="left"/>
    </xf>
    <xf numFmtId="0" fontId="14" fillId="0" borderId="0" xfId="3" applyFont="1" applyAlignment="1"/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</xdr:row>
      <xdr:rowOff>133350</xdr:rowOff>
    </xdr:from>
    <xdr:to>
      <xdr:col>14</xdr:col>
      <xdr:colOff>243933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1480" y="319204"/>
          <a:ext cx="2173093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7"/>
  <sheetViews>
    <sheetView showGridLines="0" tabSelected="1" topLeftCell="A79" zoomScale="82" zoomScaleNormal="82" workbookViewId="0">
      <selection activeCell="J92" sqref="J92:K99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04.7109375" customWidth="1"/>
    <col min="4" max="4" width="20.42578125" customWidth="1"/>
    <col min="5" max="5" width="15.28515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9" ht="28.5" customHeight="1" x14ac:dyDescent="0.25">
      <c r="C3" s="40" t="s">
        <v>100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42" t="s">
        <v>101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x14ac:dyDescent="0.25">
      <c r="C5" s="47" t="s">
        <v>106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9" t="s">
        <v>94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3:19" ht="15.75" customHeight="1" x14ac:dyDescent="0.25">
      <c r="C7" s="34" t="s">
        <v>79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9" spans="3:19" ht="25.5" customHeight="1" x14ac:dyDescent="0.25">
      <c r="C9" s="44" t="s">
        <v>66</v>
      </c>
      <c r="D9" s="45" t="s">
        <v>96</v>
      </c>
      <c r="E9" s="45" t="s">
        <v>95</v>
      </c>
      <c r="F9" s="35" t="s">
        <v>93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3:19" x14ac:dyDescent="0.25">
      <c r="C10" s="44"/>
      <c r="D10" s="46"/>
      <c r="E10" s="46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 x14ac:dyDescent="0.3">
      <c r="C11" s="1" t="s">
        <v>0</v>
      </c>
      <c r="D11" s="19">
        <f>D12+D18+D28+D38+D47+D54</f>
        <v>326340123.42999995</v>
      </c>
      <c r="E11" s="2"/>
      <c r="F11" s="23">
        <f t="shared" ref="F11:P11" si="0">F12+F18+F28+F38+F47+F54+F64+F69+F72</f>
        <v>3780239.89</v>
      </c>
      <c r="G11" s="23">
        <f t="shared" si="0"/>
        <v>2688360.32</v>
      </c>
      <c r="H11" s="23">
        <f t="shared" si="0"/>
        <v>5803712.5999999996</v>
      </c>
      <c r="I11" s="23">
        <f>I12+I18+I28+I38+I47+I54+I64+I69+I72</f>
        <v>8417276.1800000016</v>
      </c>
      <c r="J11" s="23">
        <f t="shared" si="0"/>
        <v>3581015.41</v>
      </c>
      <c r="K11" s="23">
        <f t="shared" si="0"/>
        <v>3956943.7399999998</v>
      </c>
      <c r="L11" s="23">
        <f>L12+L18+L28+L38+L47+L54+L64+L69+L72</f>
        <v>4088776.83</v>
      </c>
      <c r="M11" s="23">
        <f>M12+M18+M28+M38+M47+M54+M64+M69+M72</f>
        <v>3971130.07</v>
      </c>
      <c r="N11" s="23">
        <f>N12+N18+N28+N38+N47+N54+N64+N69+N72+N14</f>
        <v>5046140.1500000004</v>
      </c>
      <c r="O11" s="23">
        <f t="shared" si="0"/>
        <v>5316621.13</v>
      </c>
      <c r="P11" s="23">
        <f t="shared" si="0"/>
        <v>4535336.7699999996</v>
      </c>
      <c r="Q11" s="23"/>
      <c r="R11" s="2"/>
    </row>
    <row r="12" spans="3:19" ht="18.75" x14ac:dyDescent="0.3">
      <c r="C12" s="3" t="s">
        <v>1</v>
      </c>
      <c r="D12" s="19">
        <f>SUM(D13:D17)</f>
        <v>283898270.75999999</v>
      </c>
      <c r="E12" s="4"/>
      <c r="F12" s="22">
        <f>SUM(F13:G17)</f>
        <v>0</v>
      </c>
      <c r="I12" s="22">
        <f>SUM(I13:J17)</f>
        <v>0</v>
      </c>
      <c r="J12" s="22">
        <f>SUM(J13:K17)</f>
        <v>0</v>
      </c>
      <c r="K12" s="22">
        <f>SUM(K13:L17)</f>
        <v>0</v>
      </c>
      <c r="R12" s="21">
        <f>SUM(F12:Q12)</f>
        <v>0</v>
      </c>
    </row>
    <row r="13" spans="3:19" x14ac:dyDescent="0.25">
      <c r="C13" s="5" t="s">
        <v>2</v>
      </c>
      <c r="D13" s="6">
        <v>283898270.75999999</v>
      </c>
      <c r="E13" s="6"/>
      <c r="F13" s="20"/>
      <c r="R13" s="21">
        <f t="shared" ref="R13:R17" si="1">SUM(F13:Q13)</f>
        <v>0</v>
      </c>
    </row>
    <row r="14" spans="3:19" x14ac:dyDescent="0.25">
      <c r="C14" s="5" t="s">
        <v>3</v>
      </c>
      <c r="D14" s="6"/>
      <c r="E14" s="6"/>
      <c r="G14" s="11"/>
      <c r="N14" s="31">
        <v>1414210.74</v>
      </c>
      <c r="R14" s="21">
        <f t="shared" si="1"/>
        <v>1414210.74</v>
      </c>
    </row>
    <row r="15" spans="3:19" x14ac:dyDescent="0.25">
      <c r="C15" s="5" t="s">
        <v>4</v>
      </c>
      <c r="D15" s="6"/>
      <c r="E15" s="6"/>
      <c r="R15" s="21">
        <f t="shared" si="1"/>
        <v>0</v>
      </c>
      <c r="S15" s="13"/>
    </row>
    <row r="16" spans="3:19" x14ac:dyDescent="0.25">
      <c r="C16" s="5" t="s">
        <v>5</v>
      </c>
      <c r="D16" s="6"/>
      <c r="E16" s="6"/>
      <c r="N16" s="20"/>
      <c r="R16" s="21">
        <f t="shared" si="1"/>
        <v>0</v>
      </c>
    </row>
    <row r="17" spans="3:18" ht="15.75" x14ac:dyDescent="0.25">
      <c r="C17" s="5" t="s">
        <v>6</v>
      </c>
      <c r="D17" s="6"/>
      <c r="E17" s="6"/>
      <c r="J17" s="22"/>
      <c r="R17" s="21">
        <f t="shared" si="1"/>
        <v>0</v>
      </c>
    </row>
    <row r="18" spans="3:18" ht="18.75" x14ac:dyDescent="0.3">
      <c r="C18" s="3" t="s">
        <v>7</v>
      </c>
      <c r="D18" s="19">
        <f>SUM(D19:D27)</f>
        <v>7743134.4000000004</v>
      </c>
      <c r="E18" s="4"/>
      <c r="F18" s="22">
        <f t="shared" ref="F18:K18" si="2">SUM(F19:F27)</f>
        <v>403373.87</v>
      </c>
      <c r="G18" s="22">
        <f t="shared" si="2"/>
        <v>439394.05</v>
      </c>
      <c r="H18" s="22">
        <f t="shared" si="2"/>
        <v>361655.43</v>
      </c>
      <c r="I18" s="22">
        <f t="shared" si="2"/>
        <v>777295.32000000007</v>
      </c>
      <c r="J18" s="22">
        <f t="shared" si="2"/>
        <v>558050.01</v>
      </c>
      <c r="K18" s="22">
        <f t="shared" si="2"/>
        <v>578210.92999999993</v>
      </c>
      <c r="L18" s="22">
        <f t="shared" ref="L18:Q18" si="3">SUM(L19:L27)</f>
        <v>705535.66</v>
      </c>
      <c r="M18" s="22">
        <f t="shared" si="3"/>
        <v>854426.41</v>
      </c>
      <c r="N18" s="22">
        <f t="shared" si="3"/>
        <v>815659.87</v>
      </c>
      <c r="O18" s="22">
        <f t="shared" si="3"/>
        <v>673690.07</v>
      </c>
      <c r="P18" s="22">
        <f>SUM(P19:P27)</f>
        <v>1351095.83</v>
      </c>
      <c r="Q18" s="22">
        <f t="shared" si="3"/>
        <v>0</v>
      </c>
      <c r="R18" s="21"/>
    </row>
    <row r="19" spans="3:18" x14ac:dyDescent="0.25">
      <c r="C19" s="5" t="s">
        <v>8</v>
      </c>
      <c r="D19" s="6">
        <v>1812044.4</v>
      </c>
      <c r="E19" s="6"/>
      <c r="F19" s="20">
        <v>117949.55</v>
      </c>
      <c r="G19" s="20">
        <v>133800.82</v>
      </c>
      <c r="H19" s="20">
        <v>117000.82</v>
      </c>
      <c r="I19" s="20">
        <v>175368.82</v>
      </c>
      <c r="J19" s="20">
        <v>121282.82</v>
      </c>
      <c r="K19" s="20">
        <v>156462.82</v>
      </c>
      <c r="L19" s="20">
        <v>131282.82</v>
      </c>
      <c r="M19" s="20">
        <v>131282.82</v>
      </c>
      <c r="N19" s="20">
        <v>133026.82</v>
      </c>
      <c r="O19" s="20">
        <v>133668.54999999999</v>
      </c>
      <c r="P19" s="20">
        <v>131536.82</v>
      </c>
      <c r="Q19" s="26"/>
      <c r="R19" s="21"/>
    </row>
    <row r="20" spans="3:18" x14ac:dyDescent="0.25">
      <c r="C20" s="5" t="s">
        <v>9</v>
      </c>
      <c r="D20" s="6">
        <v>3500000</v>
      </c>
      <c r="E20" s="6"/>
      <c r="F20" s="20">
        <v>120678.6</v>
      </c>
      <c r="G20" s="20">
        <v>134782.54999999999</v>
      </c>
      <c r="H20" s="20">
        <v>144818.5</v>
      </c>
      <c r="I20" s="20">
        <v>319789.3</v>
      </c>
      <c r="J20" s="20">
        <v>143980.20000000001</v>
      </c>
      <c r="K20" s="20">
        <v>341008.2</v>
      </c>
      <c r="L20" s="20">
        <v>311431.5</v>
      </c>
      <c r="M20" s="20">
        <v>278710.09999999998</v>
      </c>
      <c r="N20" s="20">
        <v>237293.28</v>
      </c>
      <c r="O20" s="20">
        <v>218890</v>
      </c>
      <c r="P20" s="26">
        <v>372086.45</v>
      </c>
      <c r="Q20" s="26"/>
      <c r="R20" s="21"/>
    </row>
    <row r="21" spans="3:18" x14ac:dyDescent="0.25">
      <c r="C21" s="5" t="s">
        <v>10</v>
      </c>
      <c r="D21" s="6"/>
      <c r="E21" s="6"/>
      <c r="F21" s="20"/>
      <c r="G21" s="20"/>
      <c r="H21" s="20"/>
      <c r="J21" s="20"/>
      <c r="N21" s="20"/>
    </row>
    <row r="22" spans="3:18" x14ac:dyDescent="0.25">
      <c r="C22" s="5" t="s">
        <v>11</v>
      </c>
      <c r="D22" s="6"/>
      <c r="E22" s="6"/>
      <c r="F22" s="20">
        <v>5000</v>
      </c>
      <c r="G22" s="20">
        <v>12000</v>
      </c>
      <c r="H22" s="20">
        <v>7000</v>
      </c>
      <c r="I22" s="20">
        <v>13000</v>
      </c>
      <c r="J22" s="20">
        <v>10000</v>
      </c>
      <c r="K22" s="20">
        <v>12000</v>
      </c>
      <c r="L22" s="20">
        <v>12000</v>
      </c>
      <c r="M22" s="20">
        <v>14000</v>
      </c>
      <c r="N22" s="20">
        <v>22200</v>
      </c>
      <c r="O22" s="20">
        <v>14300</v>
      </c>
      <c r="P22" s="20">
        <v>14000</v>
      </c>
      <c r="Q22" s="26"/>
      <c r="R22" s="21"/>
    </row>
    <row r="23" spans="3:18" x14ac:dyDescent="0.25">
      <c r="C23" s="5" t="s">
        <v>12</v>
      </c>
      <c r="D23" s="6"/>
      <c r="E23" s="6"/>
      <c r="F23" s="20">
        <v>34299.06</v>
      </c>
      <c r="G23" s="20">
        <v>37001.85</v>
      </c>
      <c r="H23" s="20"/>
      <c r="I23" s="20">
        <v>88145.41</v>
      </c>
      <c r="J23" s="20">
        <v>54318.94</v>
      </c>
      <c r="L23" s="20">
        <v>47448.39</v>
      </c>
      <c r="M23" s="20">
        <v>77772</v>
      </c>
      <c r="N23" s="20">
        <v>57359.21</v>
      </c>
      <c r="O23" s="20">
        <v>86522.880000000005</v>
      </c>
      <c r="P23" s="20">
        <v>42480</v>
      </c>
      <c r="Q23" s="26"/>
    </row>
    <row r="24" spans="3:18" x14ac:dyDescent="0.25">
      <c r="C24" s="5" t="s">
        <v>13</v>
      </c>
      <c r="D24" s="6"/>
      <c r="E24" s="6"/>
      <c r="F24" s="20"/>
      <c r="G24" s="20"/>
      <c r="H24" s="20"/>
      <c r="J24" s="20"/>
      <c r="N24" s="20"/>
    </row>
    <row r="25" spans="3:18" x14ac:dyDescent="0.25">
      <c r="C25" s="5" t="s">
        <v>14</v>
      </c>
      <c r="D25" s="6">
        <v>2380426</v>
      </c>
      <c r="E25" s="6"/>
      <c r="F25" s="20">
        <v>19470</v>
      </c>
      <c r="G25" s="20">
        <v>91186.9</v>
      </c>
      <c r="H25" s="20">
        <v>58174</v>
      </c>
      <c r="I25" s="20">
        <v>102778</v>
      </c>
      <c r="J25" s="20">
        <v>169330</v>
      </c>
      <c r="K25" s="20">
        <v>39376.199999999997</v>
      </c>
      <c r="L25" s="20">
        <v>117250.79</v>
      </c>
      <c r="M25" s="20">
        <v>227525.72</v>
      </c>
      <c r="N25" s="20">
        <v>242630.29</v>
      </c>
      <c r="O25" s="20">
        <v>141200</v>
      </c>
      <c r="P25" s="20">
        <v>671400.7</v>
      </c>
      <c r="Q25" s="26"/>
      <c r="R25" s="21"/>
    </row>
    <row r="26" spans="3:18" x14ac:dyDescent="0.25">
      <c r="C26" s="5" t="s">
        <v>15</v>
      </c>
      <c r="D26" s="6">
        <v>50664</v>
      </c>
      <c r="E26" s="6"/>
      <c r="F26" s="20">
        <v>105976.66</v>
      </c>
      <c r="G26" s="20">
        <v>30621.93</v>
      </c>
      <c r="H26" s="20">
        <v>34662.11</v>
      </c>
      <c r="I26" s="20">
        <v>78213.789999999994</v>
      </c>
      <c r="J26" s="20">
        <v>59138.05</v>
      </c>
      <c r="K26" s="20">
        <v>29363.71</v>
      </c>
      <c r="L26" s="20">
        <v>86122.16</v>
      </c>
      <c r="M26" s="20">
        <v>125135.77</v>
      </c>
      <c r="N26" s="20">
        <v>123150.27</v>
      </c>
      <c r="O26" s="20">
        <v>66305.64</v>
      </c>
      <c r="P26" s="20">
        <v>119591.86</v>
      </c>
      <c r="R26" s="21"/>
    </row>
    <row r="27" spans="3:18" x14ac:dyDescent="0.25">
      <c r="C27" s="5" t="s">
        <v>16</v>
      </c>
      <c r="D27" s="6"/>
      <c r="E27" s="6"/>
      <c r="F27" s="20"/>
      <c r="G27" s="20"/>
      <c r="H27" s="20"/>
      <c r="J27" s="20"/>
      <c r="K27" s="20"/>
      <c r="L27" s="20"/>
      <c r="O27" s="20">
        <v>12803</v>
      </c>
      <c r="P27" s="20"/>
      <c r="Q27" s="20"/>
      <c r="R27" s="21"/>
    </row>
    <row r="28" spans="3:18" ht="18.75" x14ac:dyDescent="0.3">
      <c r="C28" s="3" t="s">
        <v>17</v>
      </c>
      <c r="D28" s="19">
        <f>SUM(D29:D37)</f>
        <v>30972172.270000003</v>
      </c>
      <c r="E28" s="4"/>
      <c r="F28" s="22">
        <f>SUM(F29:G37)</f>
        <v>3211666.02</v>
      </c>
      <c r="G28" s="22">
        <f>SUM(G29:H37)</f>
        <v>2248966.27</v>
      </c>
      <c r="H28" s="22">
        <f>SUM(H29:I37)</f>
        <v>5442057.1699999999</v>
      </c>
      <c r="I28" s="22">
        <f>SUM(I29:J37)</f>
        <v>7609300.8600000013</v>
      </c>
      <c r="J28" s="22">
        <f>SUM(J29:J37)</f>
        <v>3022965.4</v>
      </c>
      <c r="K28" s="22">
        <f>SUM(K29:K37)</f>
        <v>3078459.79</v>
      </c>
      <c r="L28" s="22">
        <f t="shared" ref="L28:O28" si="4">SUM(L29:L37)</f>
        <v>3193241.17</v>
      </c>
      <c r="M28" s="22">
        <f t="shared" si="4"/>
        <v>2977016.1999999997</v>
      </c>
      <c r="N28" s="22">
        <f t="shared" si="4"/>
        <v>2709054.74</v>
      </c>
      <c r="O28" s="22">
        <f t="shared" si="4"/>
        <v>4361995.43</v>
      </c>
      <c r="P28" s="22">
        <f>SUM(P29:P37)</f>
        <v>3184240.94</v>
      </c>
      <c r="Q28" s="22"/>
    </row>
    <row r="29" spans="3:18" x14ac:dyDescent="0.25">
      <c r="C29" s="5" t="s">
        <v>18</v>
      </c>
      <c r="D29" s="6">
        <v>4800000</v>
      </c>
      <c r="E29" s="6"/>
      <c r="F29" s="20">
        <v>381658.6</v>
      </c>
      <c r="G29" s="20">
        <v>369214.04</v>
      </c>
      <c r="H29" s="20">
        <v>316507.56</v>
      </c>
      <c r="I29" s="20">
        <v>868783.4</v>
      </c>
      <c r="J29" s="20">
        <v>457232.92</v>
      </c>
      <c r="K29" s="20">
        <v>434910.16</v>
      </c>
      <c r="L29" s="20">
        <v>328961.19</v>
      </c>
      <c r="M29" s="20">
        <v>524534.41</v>
      </c>
      <c r="N29" s="20">
        <v>428645.25</v>
      </c>
      <c r="O29" s="20">
        <v>696004.51</v>
      </c>
      <c r="P29" s="20">
        <v>516509.14</v>
      </c>
      <c r="Q29" s="20"/>
      <c r="R29" s="21"/>
    </row>
    <row r="30" spans="3:18" x14ac:dyDescent="0.25">
      <c r="C30" s="5" t="s">
        <v>19</v>
      </c>
      <c r="D30" s="6">
        <v>450000</v>
      </c>
      <c r="E30" s="6"/>
      <c r="F30" s="20"/>
      <c r="G30" s="20"/>
      <c r="H30" s="20">
        <v>26550</v>
      </c>
      <c r="J30" s="20"/>
      <c r="L30" s="20"/>
      <c r="N30" s="20"/>
      <c r="O30" s="20"/>
      <c r="P30" s="20">
        <v>75390</v>
      </c>
      <c r="Q30" s="20"/>
      <c r="R30" s="21"/>
    </row>
    <row r="31" spans="3:18" x14ac:dyDescent="0.25">
      <c r="C31" s="5" t="s">
        <v>20</v>
      </c>
      <c r="D31" s="6"/>
      <c r="E31" s="6"/>
      <c r="F31" s="20"/>
      <c r="G31" s="20"/>
      <c r="J31" s="20"/>
      <c r="N31" s="20"/>
    </row>
    <row r="32" spans="3:18" x14ac:dyDescent="0.25">
      <c r="C32" s="5" t="s">
        <v>21</v>
      </c>
      <c r="D32" s="6">
        <v>6039897.7999999998</v>
      </c>
      <c r="E32" s="6"/>
      <c r="F32" s="20">
        <v>450978.46</v>
      </c>
      <c r="G32" s="20">
        <v>437473.95</v>
      </c>
      <c r="H32" s="20">
        <v>179957.3</v>
      </c>
      <c r="I32" s="20">
        <v>703822.72</v>
      </c>
      <c r="J32" s="20">
        <v>699315.62</v>
      </c>
      <c r="K32" s="20">
        <v>714554.95</v>
      </c>
      <c r="L32" s="20">
        <v>902484</v>
      </c>
      <c r="M32" s="20">
        <v>651428.17000000004</v>
      </c>
      <c r="N32" s="20">
        <v>754157</v>
      </c>
      <c r="O32" s="20">
        <v>780098.9</v>
      </c>
      <c r="P32" s="20">
        <v>650400</v>
      </c>
      <c r="Q32" s="20"/>
      <c r="R32" s="21"/>
    </row>
    <row r="33" spans="3:18" x14ac:dyDescent="0.25">
      <c r="C33" s="5" t="s">
        <v>22</v>
      </c>
      <c r="D33" s="6"/>
      <c r="E33" s="6"/>
      <c r="G33" s="20">
        <v>3300</v>
      </c>
      <c r="H33" s="20"/>
      <c r="J33" s="20">
        <v>118496.04</v>
      </c>
      <c r="K33" s="20">
        <v>90682.93</v>
      </c>
      <c r="L33" s="20">
        <v>8088.9</v>
      </c>
      <c r="N33" s="20">
        <v>30963.200000000001</v>
      </c>
      <c r="O33" s="20"/>
      <c r="Q33" s="20"/>
    </row>
    <row r="34" spans="3:18" x14ac:dyDescent="0.25">
      <c r="C34" s="5" t="s">
        <v>23</v>
      </c>
      <c r="D34" s="6"/>
      <c r="E34" s="6"/>
      <c r="F34" s="20"/>
      <c r="G34" s="20">
        <v>375</v>
      </c>
      <c r="H34" s="20"/>
      <c r="I34" s="20"/>
      <c r="J34" s="20"/>
      <c r="N34" s="20"/>
      <c r="O34" s="20">
        <v>1889.64</v>
      </c>
      <c r="R34" s="21"/>
    </row>
    <row r="35" spans="3:18" x14ac:dyDescent="0.25">
      <c r="C35" s="5" t="s">
        <v>24</v>
      </c>
      <c r="D35" s="6">
        <v>6989076</v>
      </c>
      <c r="E35" s="6"/>
      <c r="F35" s="20">
        <v>584769.93999999994</v>
      </c>
      <c r="G35" s="20">
        <v>353175.12</v>
      </c>
      <c r="H35" s="20">
        <v>50340</v>
      </c>
      <c r="I35" s="20">
        <v>1399370.6</v>
      </c>
      <c r="J35" s="20">
        <v>490239.44</v>
      </c>
      <c r="K35" s="20">
        <v>932229.96</v>
      </c>
      <c r="L35" s="20">
        <v>705763.36</v>
      </c>
      <c r="M35" s="20">
        <v>1028212.8</v>
      </c>
      <c r="N35" s="20">
        <v>739908.52</v>
      </c>
      <c r="O35" s="20">
        <v>1267186.17</v>
      </c>
      <c r="P35" s="20">
        <v>1091367.98</v>
      </c>
      <c r="Q35" s="20"/>
    </row>
    <row r="36" spans="3:18" x14ac:dyDescent="0.25">
      <c r="C36" s="5" t="s">
        <v>25</v>
      </c>
      <c r="D36" s="6"/>
      <c r="E36" s="6"/>
      <c r="F36" s="20"/>
      <c r="G36" s="20"/>
      <c r="H36" s="20"/>
      <c r="J36" s="20"/>
      <c r="N36" s="20"/>
      <c r="R36" s="21">
        <f>SUM(F36:Q36)</f>
        <v>0</v>
      </c>
    </row>
    <row r="37" spans="3:18" x14ac:dyDescent="0.25">
      <c r="C37" s="5" t="s">
        <v>26</v>
      </c>
      <c r="D37" s="6">
        <v>12693198.470000001</v>
      </c>
      <c r="E37" s="6"/>
      <c r="F37" s="20">
        <v>401014.46</v>
      </c>
      <c r="G37" s="20">
        <v>229706.45</v>
      </c>
      <c r="H37" s="20">
        <v>282366.84999999998</v>
      </c>
      <c r="I37" s="20">
        <v>1614358.74</v>
      </c>
      <c r="J37" s="20">
        <v>1257681.3799999999</v>
      </c>
      <c r="K37" s="20">
        <v>906081.79</v>
      </c>
      <c r="L37" s="20">
        <v>1247943.72</v>
      </c>
      <c r="M37" s="20">
        <v>772840.82</v>
      </c>
      <c r="N37" s="20">
        <v>755380.77</v>
      </c>
      <c r="O37" s="20">
        <v>1616816.21</v>
      </c>
      <c r="P37" s="20">
        <v>850573.82</v>
      </c>
      <c r="Q37" s="20"/>
      <c r="R37" s="21"/>
    </row>
    <row r="38" spans="3:18" ht="15.75" x14ac:dyDescent="0.25">
      <c r="C38" s="3" t="s">
        <v>27</v>
      </c>
      <c r="D38" s="4">
        <f>SUM(D39:D43)</f>
        <v>0</v>
      </c>
      <c r="E38" s="4"/>
      <c r="F38" s="22">
        <f>SUM(F39:G46)</f>
        <v>0</v>
      </c>
      <c r="Q38" s="6"/>
    </row>
    <row r="39" spans="3:18" x14ac:dyDescent="0.25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 x14ac:dyDescent="0.25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 x14ac:dyDescent="0.25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 x14ac:dyDescent="0.25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 x14ac:dyDescent="0.25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 x14ac:dyDescent="0.25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 x14ac:dyDescent="0.25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 x14ac:dyDescent="0.25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 x14ac:dyDescent="0.25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 x14ac:dyDescent="0.25">
      <c r="C48" s="5" t="s">
        <v>37</v>
      </c>
      <c r="D48" s="6"/>
      <c r="E48" s="6"/>
    </row>
    <row r="49" spans="3:18" x14ac:dyDescent="0.25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 x14ac:dyDescent="0.25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 x14ac:dyDescent="0.25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 x14ac:dyDescent="0.25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 x14ac:dyDescent="0.25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 x14ac:dyDescent="0.3">
      <c r="C54" s="3" t="s">
        <v>43</v>
      </c>
      <c r="D54" s="19">
        <f>SUM(D55:D63)</f>
        <v>3726546</v>
      </c>
      <c r="E54" s="4"/>
      <c r="F54" s="22">
        <f>SUM(F55)</f>
        <v>165200</v>
      </c>
      <c r="H54" s="22">
        <f>SUM(H55)</f>
        <v>0</v>
      </c>
      <c r="I54" s="22">
        <v>30680</v>
      </c>
      <c r="J54" s="22">
        <f>SUM(J55:J63)</f>
        <v>0</v>
      </c>
      <c r="K54" s="22">
        <f>SUM(K55:K63)</f>
        <v>300273.02</v>
      </c>
      <c r="L54" s="22">
        <f t="shared" ref="L54:P54" si="6">SUM(L55:L63)</f>
        <v>190000</v>
      </c>
      <c r="M54" s="22">
        <f t="shared" si="6"/>
        <v>139687.46</v>
      </c>
      <c r="N54" s="22">
        <f t="shared" si="6"/>
        <v>107214.8</v>
      </c>
      <c r="O54" s="22">
        <f t="shared" si="6"/>
        <v>280935.63</v>
      </c>
      <c r="P54" s="22">
        <f t="shared" si="6"/>
        <v>0</v>
      </c>
      <c r="Q54" s="22"/>
    </row>
    <row r="55" spans="3:18" x14ac:dyDescent="0.25">
      <c r="C55" s="5" t="s">
        <v>44</v>
      </c>
      <c r="D55" s="6">
        <v>1226546</v>
      </c>
      <c r="E55" s="6"/>
      <c r="F55" s="20">
        <v>165200</v>
      </c>
      <c r="H55" s="20"/>
      <c r="K55" s="20">
        <v>171343.08</v>
      </c>
      <c r="L55" s="20">
        <v>190000</v>
      </c>
      <c r="M55" s="20">
        <v>139687.46</v>
      </c>
      <c r="N55" s="20">
        <v>107214.8</v>
      </c>
      <c r="O55" s="20">
        <v>280935.63</v>
      </c>
      <c r="P55" s="20"/>
      <c r="R55" s="21"/>
    </row>
    <row r="56" spans="3:18" x14ac:dyDescent="0.25">
      <c r="C56" s="5" t="s">
        <v>45</v>
      </c>
      <c r="D56" s="6">
        <v>1875000</v>
      </c>
      <c r="E56" s="6"/>
      <c r="F56" s="20">
        <v>0</v>
      </c>
      <c r="R56" s="21">
        <f t="shared" ref="R56:R63" si="7">SUM(F56:Q56)</f>
        <v>0</v>
      </c>
    </row>
    <row r="57" spans="3:18" x14ac:dyDescent="0.25">
      <c r="C57" s="5" t="s">
        <v>46</v>
      </c>
      <c r="D57" s="6">
        <v>625000</v>
      </c>
      <c r="E57" s="6"/>
      <c r="F57" s="20">
        <v>0</v>
      </c>
      <c r="K57" s="20">
        <v>70991.94</v>
      </c>
      <c r="R57" s="21">
        <f t="shared" si="7"/>
        <v>70991.94</v>
      </c>
    </row>
    <row r="58" spans="3:18" x14ac:dyDescent="0.25">
      <c r="C58" s="5" t="s">
        <v>47</v>
      </c>
      <c r="D58" s="6"/>
      <c r="E58" s="6"/>
      <c r="F58" s="20">
        <v>0</v>
      </c>
      <c r="R58" s="21">
        <f t="shared" si="7"/>
        <v>0</v>
      </c>
    </row>
    <row r="59" spans="3:18" x14ac:dyDescent="0.25">
      <c r="C59" s="5" t="s">
        <v>48</v>
      </c>
      <c r="D59" s="6"/>
      <c r="E59" s="6"/>
      <c r="F59" s="20">
        <v>0</v>
      </c>
      <c r="K59" s="20">
        <v>57938</v>
      </c>
      <c r="R59" s="21">
        <f t="shared" si="7"/>
        <v>57938</v>
      </c>
    </row>
    <row r="60" spans="3:18" x14ac:dyDescent="0.25">
      <c r="C60" s="5" t="s">
        <v>49</v>
      </c>
      <c r="D60" s="6"/>
      <c r="E60" s="6"/>
      <c r="F60" s="20">
        <v>0</v>
      </c>
      <c r="R60" s="21">
        <f t="shared" si="7"/>
        <v>0</v>
      </c>
    </row>
    <row r="61" spans="3:18" x14ac:dyDescent="0.25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 x14ac:dyDescent="0.25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 x14ac:dyDescent="0.25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 x14ac:dyDescent="0.25">
      <c r="C64" s="3" t="s">
        <v>53</v>
      </c>
      <c r="D64" s="4"/>
      <c r="E64" s="4"/>
      <c r="F64" s="22">
        <f>SUM(F65:G68)</f>
        <v>0</v>
      </c>
    </row>
    <row r="65" spans="3:18" x14ac:dyDescent="0.25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 x14ac:dyDescent="0.25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 x14ac:dyDescent="0.25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 x14ac:dyDescent="0.25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 x14ac:dyDescent="0.25">
      <c r="C69" s="3" t="s">
        <v>58</v>
      </c>
      <c r="D69" s="4"/>
      <c r="E69" s="4"/>
      <c r="F69" s="22">
        <f>SUM(F70:G71)</f>
        <v>0</v>
      </c>
    </row>
    <row r="70" spans="3:18" x14ac:dyDescent="0.25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 x14ac:dyDescent="0.25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 x14ac:dyDescent="0.25">
      <c r="C72" s="3" t="s">
        <v>61</v>
      </c>
      <c r="D72" s="4"/>
      <c r="E72" s="4"/>
      <c r="F72" s="22">
        <f t="shared" ref="F72:R72" si="8">SUM(F73:F75)</f>
        <v>0</v>
      </c>
      <c r="G72" s="22">
        <f t="shared" si="8"/>
        <v>0</v>
      </c>
      <c r="H72" s="22">
        <f t="shared" si="8"/>
        <v>0</v>
      </c>
      <c r="I72" s="22">
        <f t="shared" si="8"/>
        <v>0</v>
      </c>
      <c r="J72" s="22">
        <f t="shared" si="8"/>
        <v>0</v>
      </c>
      <c r="K72" s="22">
        <f t="shared" si="8"/>
        <v>0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 t="shared" si="8"/>
        <v>0</v>
      </c>
      <c r="P72" s="22">
        <f>SUM(P73:P75)</f>
        <v>0</v>
      </c>
      <c r="Q72" s="22">
        <f t="shared" si="8"/>
        <v>0</v>
      </c>
      <c r="R72" s="22">
        <f t="shared" si="8"/>
        <v>0</v>
      </c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  <c r="F75" s="20"/>
      <c r="I75" s="20"/>
      <c r="P75" s="20"/>
      <c r="Q75" s="26"/>
      <c r="R75" s="21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ht="30" customHeight="1" x14ac:dyDescent="0.35">
      <c r="C85" s="24" t="s">
        <v>65</v>
      </c>
      <c r="D85" s="8">
        <v>326340123.39999998</v>
      </c>
      <c r="E85" s="8"/>
      <c r="F85" s="25">
        <f>F76+F11</f>
        <v>3780239.89</v>
      </c>
      <c r="G85" s="8">
        <f t="shared" ref="G85:R85" si="9">G76+G11</f>
        <v>2688360.32</v>
      </c>
      <c r="H85" s="8">
        <f>H76+H11</f>
        <v>5803712.5999999996</v>
      </c>
      <c r="I85" s="8">
        <f>I76+I11</f>
        <v>8417276.1800000016</v>
      </c>
      <c r="J85" s="8">
        <f>J76+J11</f>
        <v>3581015.41</v>
      </c>
      <c r="K85" s="8">
        <f t="shared" si="9"/>
        <v>3956943.7399999998</v>
      </c>
      <c r="L85" s="8">
        <f>L76+L11</f>
        <v>4088776.83</v>
      </c>
      <c r="M85" s="8">
        <f t="shared" si="9"/>
        <v>3971130.07</v>
      </c>
      <c r="N85" s="8">
        <f>N76+N11</f>
        <v>5046140.1500000004</v>
      </c>
      <c r="O85" s="8">
        <f t="shared" si="9"/>
        <v>5316621.13</v>
      </c>
      <c r="P85" s="8">
        <f t="shared" si="9"/>
        <v>4535336.7699999996</v>
      </c>
      <c r="Q85" s="8">
        <f t="shared" si="9"/>
        <v>0</v>
      </c>
      <c r="R85" s="8">
        <f t="shared" si="9"/>
        <v>0</v>
      </c>
    </row>
    <row r="86" spans="3:18" ht="15.75" thickBot="1" x14ac:dyDescent="0.3"/>
    <row r="87" spans="3:18" ht="15.75" thickBot="1" x14ac:dyDescent="0.3">
      <c r="C87" s="18" t="s">
        <v>97</v>
      </c>
    </row>
    <row r="88" spans="3:18" ht="35.25" customHeight="1" thickBot="1" x14ac:dyDescent="0.3">
      <c r="C88" s="16" t="s">
        <v>98</v>
      </c>
    </row>
    <row r="89" spans="3:18" ht="61.5" customHeight="1" thickBot="1" x14ac:dyDescent="0.3">
      <c r="C89" s="17" t="s">
        <v>99</v>
      </c>
      <c r="E89" s="28"/>
      <c r="F89" s="28"/>
      <c r="G89" s="28"/>
      <c r="H89" s="28"/>
      <c r="I89" s="28"/>
      <c r="J89" s="28"/>
      <c r="K89" s="28"/>
      <c r="L89" s="28"/>
    </row>
    <row r="90" spans="3:18" x14ac:dyDescent="0.25">
      <c r="E90" s="28"/>
      <c r="L90" s="28"/>
    </row>
    <row r="91" spans="3:18" x14ac:dyDescent="0.25">
      <c r="E91" s="28"/>
      <c r="L91" s="28"/>
    </row>
    <row r="92" spans="3:18" x14ac:dyDescent="0.25">
      <c r="E92" s="28"/>
      <c r="J92" s="28"/>
    </row>
    <row r="93" spans="3:18" x14ac:dyDescent="0.25">
      <c r="C93" s="33" t="s">
        <v>102</v>
      </c>
      <c r="D93" s="33"/>
      <c r="E93" s="28"/>
      <c r="G93" s="32" t="s">
        <v>109</v>
      </c>
      <c r="H93" s="28"/>
      <c r="I93" s="28"/>
      <c r="J93" s="28"/>
    </row>
    <row r="94" spans="3:18" x14ac:dyDescent="0.25">
      <c r="G94" s="30"/>
      <c r="H94" s="28"/>
      <c r="I94" s="28"/>
    </row>
    <row r="95" spans="3:18" x14ac:dyDescent="0.25">
      <c r="C95" s="39" t="s">
        <v>103</v>
      </c>
      <c r="D95" s="39"/>
      <c r="E95" t="s">
        <v>105</v>
      </c>
      <c r="G95" s="29" t="s">
        <v>108</v>
      </c>
      <c r="H95" s="29"/>
      <c r="I95" s="28"/>
    </row>
    <row r="96" spans="3:18" x14ac:dyDescent="0.25">
      <c r="C96" s="38" t="s">
        <v>104</v>
      </c>
      <c r="D96" s="38"/>
      <c r="G96" s="28" t="s">
        <v>107</v>
      </c>
      <c r="H96" s="28"/>
    </row>
    <row r="102" spans="3:4" x14ac:dyDescent="0.25">
      <c r="C102" s="27"/>
      <c r="D102" s="27"/>
    </row>
    <row r="127" ht="15" customHeight="1" x14ac:dyDescent="0.25"/>
  </sheetData>
  <mergeCells count="12">
    <mergeCell ref="C3:R3"/>
    <mergeCell ref="C4:R4"/>
    <mergeCell ref="C9:C10"/>
    <mergeCell ref="D9:D10"/>
    <mergeCell ref="E9:E10"/>
    <mergeCell ref="C5:R5"/>
    <mergeCell ref="C6:R6"/>
    <mergeCell ref="C93:D93"/>
    <mergeCell ref="C7:R7"/>
    <mergeCell ref="F9:R9"/>
    <mergeCell ref="C96:D96"/>
    <mergeCell ref="C95:D95"/>
  </mergeCells>
  <pageMargins left="0.7" right="0.7" top="0.75" bottom="0.75" header="0.3" footer="0.3"/>
  <pageSetup paperSize="9" scale="30" orientation="portrait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0" t="s">
        <v>78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42" t="s">
        <v>67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3:17" ht="15.75" x14ac:dyDescent="0.25">
      <c r="C5" s="47" t="s">
        <v>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9" t="s">
        <v>94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3:17" ht="15.75" customHeight="1" x14ac:dyDescent="0.25">
      <c r="C7" s="34" t="s">
        <v>79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2024-12-05T14:54:52Z</cp:lastPrinted>
  <dcterms:created xsi:type="dcterms:W3CDTF">2021-07-29T18:58:50Z</dcterms:created>
  <dcterms:modified xsi:type="dcterms:W3CDTF">2024-12-17T14:46:31Z</dcterms:modified>
</cp:coreProperties>
</file>