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48" i="2"/>
  <c r="D39" i="2"/>
  <c r="D29" i="2"/>
  <c r="D19" i="2"/>
  <c r="D13" i="2"/>
  <c r="D12" i="2" l="1"/>
  <c r="L86" i="2"/>
  <c r="R86" i="2" l="1"/>
  <c r="L19" i="2" l="1"/>
  <c r="I29" i="2" l="1"/>
  <c r="H29" i="2" l="1"/>
  <c r="G29" i="2" l="1"/>
  <c r="F29" i="2"/>
  <c r="Q86" i="2" l="1"/>
  <c r="M86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R72" i="2"/>
  <c r="R71" i="2"/>
  <c r="F70" i="2"/>
  <c r="R69" i="2"/>
  <c r="R68" i="2"/>
  <c r="R67" i="2"/>
  <c r="R66" i="2"/>
  <c r="F65" i="2"/>
  <c r="R64" i="2"/>
  <c r="R63" i="2"/>
  <c r="R62" i="2"/>
  <c r="R61" i="2"/>
  <c r="R60" i="2"/>
  <c r="R59" i="2"/>
  <c r="R58" i="2"/>
  <c r="R57" i="2"/>
  <c r="P55" i="2"/>
  <c r="O55" i="2"/>
  <c r="N55" i="2"/>
  <c r="M55" i="2"/>
  <c r="L55" i="2"/>
  <c r="K55" i="2"/>
  <c r="J55" i="2"/>
  <c r="H55" i="2"/>
  <c r="F55" i="2"/>
  <c r="R54" i="2"/>
  <c r="R53" i="2"/>
  <c r="R52" i="2"/>
  <c r="R51" i="2"/>
  <c r="R50" i="2"/>
  <c r="F48" i="2"/>
  <c r="R47" i="2"/>
  <c r="R46" i="2"/>
  <c r="R45" i="2"/>
  <c r="R44" i="2"/>
  <c r="R43" i="2"/>
  <c r="R42" i="2"/>
  <c r="R41" i="2"/>
  <c r="R40" i="2"/>
  <c r="F39" i="2"/>
  <c r="R37" i="2"/>
  <c r="P29" i="2"/>
  <c r="O29" i="2"/>
  <c r="N29" i="2"/>
  <c r="M29" i="2"/>
  <c r="L29" i="2"/>
  <c r="L12" i="2" s="1"/>
  <c r="K29" i="2"/>
  <c r="J29" i="2"/>
  <c r="Q19" i="2"/>
  <c r="P19" i="2"/>
  <c r="O19" i="2"/>
  <c r="N19" i="2"/>
  <c r="M19" i="2"/>
  <c r="K19" i="2"/>
  <c r="J19" i="2"/>
  <c r="I19" i="2"/>
  <c r="H19" i="2"/>
  <c r="H12" i="2" s="1"/>
  <c r="G19" i="2"/>
  <c r="G12" i="2" s="1"/>
  <c r="G86" i="2" s="1"/>
  <c r="F19" i="2"/>
  <c r="R18" i="2"/>
  <c r="R17" i="2"/>
  <c r="R16" i="2"/>
  <c r="R15" i="2"/>
  <c r="R14" i="2"/>
  <c r="J13" i="2"/>
  <c r="I13" i="2"/>
  <c r="F13" i="2"/>
  <c r="O12" i="2" l="1"/>
  <c r="O86" i="2" s="1"/>
  <c r="R13" i="2"/>
  <c r="N12" i="2"/>
  <c r="N86" i="2" s="1"/>
  <c r="F12" i="2"/>
  <c r="F86" i="2" s="1"/>
  <c r="K12" i="2"/>
  <c r="K86" i="2" s="1"/>
  <c r="P12" i="2"/>
  <c r="P86" i="2" s="1"/>
  <c r="I12" i="2"/>
  <c r="I86" i="2" s="1"/>
  <c r="H86" i="2"/>
  <c r="J12" i="2"/>
  <c r="J86" i="2" s="1"/>
</calcChain>
</file>

<file path=xl/sharedStrings.xml><?xml version="1.0" encoding="utf-8"?>
<sst xmlns="http://schemas.openxmlformats.org/spreadsheetml/2006/main" count="203" uniqueCount="112">
  <si>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</si>
  <si>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</si>
  <si>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</si>
  <si>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</si>
  <si>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</si>
  <si>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</si>
  <si>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</si>
  <si>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</si>
  <si>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</si>
  <si>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</si>
  <si>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</si>
  <si>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</si>
  <si>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</si>
  <si>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</si>
  <si>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</si>
  <si>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</si>
  <si>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</si>
  <si>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</si>
  <si>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</si>
  <si>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</si>
  <si>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</si>
  <si>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</si>
  <si>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</si>
  <si>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</si>
  <si>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</si>
  <si>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</si>
  <si>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</si>
  <si>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</si>
  <si>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</si>
  <si>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</si>
  <si>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</si>
  <si>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</si>
  <si>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</si>
  <si>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</si>
  <si>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</si>
  <si>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</si>
  <si>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</si>
  <si>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</si>
  <si>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</si>
  <si>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</si>
  <si>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</si>
  <si>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</si>
  <si>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</si>
  <si>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</si>
  <si>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</si>
  <si>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</si>
  <si>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</si>
  <si>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</si>
  <si>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</si>
  <si>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</si>
  <si>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</si>
  <si>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</si>
  <si>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</si>
  <si>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</si>
  <si>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</si>
  <si>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</si>
  <si>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</si>
  <si>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</si>
  <si>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</si>
  <si>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</si>
  <si>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</si>
  <si>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</si>
  <si>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</si>
  <si>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</si>
  <si>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</si>
  <si>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</si>
  <si>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</si>
  <si>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</si>
  <si>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</si>
  <si>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</si>
  <si>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</si>
  <si>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</si>
  <si>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</si>
  <si>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</si>
  <si>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</si>
  <si>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</si>
  <si>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</si>
  <si>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</si>
  <si>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</si>
  <si>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</si>
  <si>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</si>
  <si>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</si>
  <si>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</si>
  <si>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</si>
  <si>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</si>
  <si>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</si>
  <si>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</si>
  <si>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</si>
  <si>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</si>
  <si>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</si>
  <si>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</si>
  <si>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</si>
  <si>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</si>
  <si>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</si>
  <si>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</si>
  <si>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</si>
  <si>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</si>
  <si>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</si>
  <si>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</si>
  <si>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</si>
  <si>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</si>
  <si>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</si>
  <si>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>JUNIO   Año 2024</t>
  </si>
  <si>
    <t xml:space="preserve">                                                                                      </t>
  </si>
  <si>
    <t>_________________________                                       ______________________________</t>
  </si>
  <si>
    <t>Licda. Altagracia Sánchez                                                           Raquel Minaya</t>
  </si>
  <si>
    <t xml:space="preserve">Preparado por:                                                                                  Revisado por: </t>
  </si>
  <si>
    <t xml:space="preserve">     Enc. Contabilidad                                                                Administradora</t>
  </si>
  <si>
    <t>________________________________</t>
  </si>
  <si>
    <t xml:space="preserve">          Dra. Carmen Nurys Mateo</t>
  </si>
  <si>
    <t xml:space="preserve">               Directora General</t>
  </si>
  <si>
    <t xml:space="preserve">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</si>
</sst>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0" fontId="3" fillId="0" borderId="0" xfId="0" applyFont="1"/>
    <xf numFmtId="0" fontId="13" fillId="0" borderId="0" xfId="3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805444</xdr:colOff>
      <xdr:row>0</xdr:row>
      <xdr:rowOff>139390</xdr:rowOff>
    </xdr:from>
    <xdr:to>
      <xdr:col>2</xdr:col>
      <xdr:colOff>2338968</xdr:colOff>
      <xdr:row>4</xdr:row>
      <xdr:rowOff>243932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218" y="139390"/>
          <a:ext cx="1533524" cy="1103505"/>
        </a:xfrm>
        <a:prstGeom prst="rect">
          <a:avLst/>
        </a:prstGeom>
      </xdr:spPr>
    </xdr:pic>
    <xdr:clientData/>
  </xdr:twoCellAnchor>
  <xdr:twoCellAnchor editAs="oneCell">
    <xdr:from>
      <xdr:col>11</xdr:col>
      <xdr:colOff>592409</xdr:colOff>
      <xdr:row>1</xdr:row>
      <xdr:rowOff>151006</xdr:rowOff>
    </xdr:from>
    <xdr:to>
      <xdr:col>14</xdr:col>
      <xdr:colOff>81311</xdr:colOff>
      <xdr:row>4</xdr:row>
      <xdr:rowOff>91168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9543" y="336860"/>
          <a:ext cx="1916616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14"/>
  <sheetViews>
    <sheetView showGridLines="0" tabSelected="1" topLeftCell="G1" zoomScale="82" zoomScaleNormal="82" workbookViewId="0">
      <selection activeCell="O19" sqref="O19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9.28515625" customWidth="1"/>
    <col min="4" max="4" width="25.7109375" customWidth="1"/>
    <col min="5" max="5" width="11.8554687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18.85546875" customWidth="1"/>
    <col min="12" max="12" width="17.140625" customWidth="1"/>
    <col min="13" max="13" width="8" hidden="1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8" ht="28.5" customHeight="1" x14ac:dyDescent="0.25"/>
    <row r="4" spans="3:18" ht="21" customHeight="1" x14ac:dyDescent="0.25">
      <c r="C4" s="35" t="s">
        <v>100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8" ht="21" x14ac:dyDescent="0.25">
      <c r="C5" s="37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8" ht="15.75" customHeight="1" x14ac:dyDescent="0.25">
      <c r="C6" s="39" t="s">
        <v>102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8" ht="15.75" customHeight="1" x14ac:dyDescent="0.25">
      <c r="C7" s="41" t="s">
        <v>94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3:18" ht="15.75" x14ac:dyDescent="0.25">
      <c r="C8" s="42" t="s">
        <v>79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3:18" ht="25.5" customHeight="1" x14ac:dyDescent="0.25"/>
    <row r="10" spans="3:18" x14ac:dyDescent="0.25">
      <c r="C10" s="29" t="s">
        <v>66</v>
      </c>
      <c r="D10" s="30" t="s">
        <v>96</v>
      </c>
      <c r="E10" s="30" t="s">
        <v>95</v>
      </c>
      <c r="F10" s="32" t="s">
        <v>93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3:18" x14ac:dyDescent="0.25">
      <c r="C11" s="29"/>
      <c r="D11" s="31"/>
      <c r="E11" s="31"/>
      <c r="F11" s="10" t="s">
        <v>81</v>
      </c>
      <c r="G11" s="10" t="s">
        <v>82</v>
      </c>
      <c r="H11" s="10" t="s">
        <v>83</v>
      </c>
      <c r="I11" s="10" t="s">
        <v>84</v>
      </c>
      <c r="J11" s="12" t="s">
        <v>85</v>
      </c>
      <c r="K11" s="10" t="s">
        <v>86</v>
      </c>
      <c r="L11" s="12" t="s">
        <v>87</v>
      </c>
      <c r="M11" s="10" t="s">
        <v>88</v>
      </c>
      <c r="N11" s="10" t="s">
        <v>89</v>
      </c>
      <c r="O11" s="10" t="s">
        <v>90</v>
      </c>
      <c r="P11" s="10" t="s">
        <v>91</v>
      </c>
      <c r="Q11" s="12" t="s">
        <v>92</v>
      </c>
      <c r="R11" s="10" t="s">
        <v>80</v>
      </c>
    </row>
    <row r="12" spans="3:18" ht="18.75" x14ac:dyDescent="0.3">
      <c r="C12" s="1" t="s">
        <v>0</v>
      </c>
      <c r="D12" s="19">
        <f>D13+D19+D29+D39+D48+D55</f>
        <v>326340123.42999995</v>
      </c>
      <c r="E12" s="2"/>
      <c r="F12" s="23">
        <f>F19+F29+F55</f>
        <v>2386995.33</v>
      </c>
      <c r="G12" s="23">
        <f t="shared" ref="G12" si="0">G13+G19+G29+G39+G48+G55+G65+G70+G73</f>
        <v>1832638.6099999999</v>
      </c>
      <c r="H12" s="23">
        <f>H14+H19+H29</f>
        <v>2941755.5700000003</v>
      </c>
      <c r="I12" s="23">
        <f>I19+I29+I55</f>
        <v>5394310.7800000003</v>
      </c>
      <c r="J12" s="23">
        <f t="shared" ref="J12:K12" si="1">J13+J19+J29+J39+J48+J55+J65+J70+J73</f>
        <v>3581015.41</v>
      </c>
      <c r="K12" s="23">
        <f t="shared" si="1"/>
        <v>3956943.7399999998</v>
      </c>
      <c r="L12" s="23">
        <f>L13+L19+L29+L39+L48+L55+L65+L70+L73</f>
        <v>3898776.83</v>
      </c>
      <c r="M12" s="2"/>
      <c r="N12" s="23">
        <f t="shared" ref="N12:P12" si="2">N13+N19+N29+N39+N48+N55+N65+N70+N73</f>
        <v>0</v>
      </c>
      <c r="O12" s="23">
        <f t="shared" si="2"/>
        <v>0</v>
      </c>
      <c r="P12" s="23">
        <f t="shared" si="2"/>
        <v>0</v>
      </c>
      <c r="Q12" s="23"/>
      <c r="R12" s="2"/>
    </row>
    <row r="13" spans="3:18" ht="18.75" x14ac:dyDescent="0.3">
      <c r="C13" s="3" t="s">
        <v>1</v>
      </c>
      <c r="D13" s="19">
        <f>SUM(D14:D18)</f>
        <v>283898270.75999999</v>
      </c>
      <c r="E13" s="4"/>
      <c r="F13" s="22">
        <f>SUM(F14:G18)</f>
        <v>0</v>
      </c>
      <c r="I13" s="22">
        <f>SUM(I14:J18)</f>
        <v>0</v>
      </c>
      <c r="J13" s="22">
        <f>SUM(J14:K18)</f>
        <v>0</v>
      </c>
      <c r="K13" s="22"/>
      <c r="R13" s="21">
        <f>SUM(F13:Q13)</f>
        <v>0</v>
      </c>
    </row>
    <row r="14" spans="3:18" x14ac:dyDescent="0.25">
      <c r="C14" s="5" t="s">
        <v>2</v>
      </c>
      <c r="D14" s="6">
        <v>283898270.75999999</v>
      </c>
      <c r="E14" s="6"/>
      <c r="F14" s="20"/>
      <c r="H14" s="20">
        <v>1176712</v>
      </c>
      <c r="L14" s="20"/>
      <c r="R14" s="21">
        <f t="shared" ref="R14:R18" si="3">SUM(F14:Q14)</f>
        <v>1176712</v>
      </c>
    </row>
    <row r="15" spans="3:18" x14ac:dyDescent="0.25">
      <c r="C15" s="5" t="s">
        <v>3</v>
      </c>
      <c r="D15" s="6"/>
      <c r="E15" s="6"/>
      <c r="G15" s="11"/>
      <c r="H15" s="20"/>
      <c r="R15" s="21">
        <f t="shared" si="3"/>
        <v>0</v>
      </c>
    </row>
    <row r="16" spans="3:18" x14ac:dyDescent="0.25">
      <c r="C16" s="5" t="s">
        <v>4</v>
      </c>
      <c r="D16" s="6"/>
      <c r="E16" s="6"/>
      <c r="R16" s="21">
        <f t="shared" si="3"/>
        <v>0</v>
      </c>
    </row>
    <row r="17" spans="3:18" x14ac:dyDescent="0.25">
      <c r="C17" s="5" t="s">
        <v>5</v>
      </c>
      <c r="D17" s="6"/>
      <c r="E17" s="6"/>
      <c r="N17" s="20"/>
      <c r="R17" s="21">
        <f t="shared" si="3"/>
        <v>0</v>
      </c>
    </row>
    <row r="18" spans="3:18" ht="15.75" x14ac:dyDescent="0.25">
      <c r="C18" s="5" t="s">
        <v>6</v>
      </c>
      <c r="D18" s="6"/>
      <c r="E18" s="6"/>
      <c r="J18" s="22"/>
      <c r="R18" s="21">
        <f t="shared" si="3"/>
        <v>0</v>
      </c>
    </row>
    <row r="19" spans="3:18" ht="18.75" x14ac:dyDescent="0.3">
      <c r="C19" s="3" t="s">
        <v>7</v>
      </c>
      <c r="D19" s="19">
        <f>SUM(D20:D28)</f>
        <v>7743134.4000000004</v>
      </c>
      <c r="E19" s="4"/>
      <c r="F19" s="22">
        <f t="shared" ref="F19:Q19" si="4">SUM(F20:F28)</f>
        <v>403373.87</v>
      </c>
      <c r="G19" s="22">
        <f t="shared" si="4"/>
        <v>439394.05</v>
      </c>
      <c r="H19" s="22">
        <f t="shared" si="4"/>
        <v>510655.43</v>
      </c>
      <c r="I19" s="22">
        <f t="shared" si="4"/>
        <v>777295.32000000007</v>
      </c>
      <c r="J19" s="22">
        <f t="shared" si="4"/>
        <v>558050.01</v>
      </c>
      <c r="K19" s="22">
        <f t="shared" si="4"/>
        <v>578210.92999999993</v>
      </c>
      <c r="L19" s="22">
        <f t="shared" si="4"/>
        <v>705535.66</v>
      </c>
      <c r="M19" s="22">
        <f t="shared" si="4"/>
        <v>0</v>
      </c>
      <c r="N19" s="22">
        <f t="shared" si="4"/>
        <v>0</v>
      </c>
      <c r="O19" s="22">
        <f t="shared" si="4"/>
        <v>0</v>
      </c>
      <c r="P19" s="22">
        <f t="shared" si="4"/>
        <v>0</v>
      </c>
      <c r="Q19" s="22">
        <f t="shared" si="4"/>
        <v>0</v>
      </c>
      <c r="R19" s="21"/>
    </row>
    <row r="20" spans="3:18" x14ac:dyDescent="0.25">
      <c r="C20" s="5" t="s">
        <v>8</v>
      </c>
      <c r="D20" s="6">
        <v>1812044.4</v>
      </c>
      <c r="E20" s="6"/>
      <c r="F20" s="20">
        <v>117949.55</v>
      </c>
      <c r="G20" s="20">
        <v>133800.82</v>
      </c>
      <c r="H20" s="20">
        <v>117000.82</v>
      </c>
      <c r="I20" s="20">
        <v>175368.82</v>
      </c>
      <c r="J20" s="20">
        <v>121282.82</v>
      </c>
      <c r="K20" s="20">
        <v>156462.82</v>
      </c>
      <c r="L20" s="20">
        <v>131282.82</v>
      </c>
      <c r="N20" s="20"/>
      <c r="O20" s="20"/>
      <c r="P20" s="20"/>
      <c r="Q20" s="26"/>
      <c r="R20" s="21"/>
    </row>
    <row r="21" spans="3:18" x14ac:dyDescent="0.25">
      <c r="C21" s="5" t="s">
        <v>9</v>
      </c>
      <c r="D21" s="6">
        <v>3500000</v>
      </c>
      <c r="E21" s="6"/>
      <c r="F21" s="20">
        <v>120678.6</v>
      </c>
      <c r="G21" s="20">
        <v>134782.54999999999</v>
      </c>
      <c r="H21" s="20">
        <v>144818.5</v>
      </c>
      <c r="I21" s="20">
        <v>319789.3</v>
      </c>
      <c r="J21" s="20">
        <v>143980.20000000001</v>
      </c>
      <c r="K21" s="20">
        <v>341008.2</v>
      </c>
      <c r="L21" s="20">
        <v>311431.5</v>
      </c>
      <c r="N21" s="20"/>
      <c r="O21" s="20"/>
      <c r="Q21" s="26"/>
      <c r="R21" s="21"/>
    </row>
    <row r="22" spans="3:18" x14ac:dyDescent="0.25">
      <c r="C22" s="5" t="s">
        <v>10</v>
      </c>
      <c r="D22" s="6"/>
      <c r="E22" s="6"/>
      <c r="F22" s="20"/>
      <c r="G22" s="20"/>
      <c r="H22" s="20"/>
      <c r="J22" s="20"/>
      <c r="N22" s="20"/>
    </row>
    <row r="23" spans="3:18" x14ac:dyDescent="0.25">
      <c r="C23" s="5" t="s">
        <v>11</v>
      </c>
      <c r="D23" s="6"/>
      <c r="E23" s="6"/>
      <c r="F23" s="20">
        <v>5000</v>
      </c>
      <c r="G23" s="20">
        <v>12000</v>
      </c>
      <c r="H23" s="20">
        <v>7000</v>
      </c>
      <c r="I23" s="20">
        <v>13000</v>
      </c>
      <c r="J23" s="20">
        <v>10000</v>
      </c>
      <c r="K23" s="20">
        <v>12000</v>
      </c>
      <c r="L23" s="20">
        <v>12000</v>
      </c>
      <c r="N23" s="20"/>
      <c r="O23" s="20"/>
      <c r="P23" s="20"/>
      <c r="Q23" s="26"/>
      <c r="R23" s="21"/>
    </row>
    <row r="24" spans="3:18" x14ac:dyDescent="0.25">
      <c r="C24" s="5" t="s">
        <v>12</v>
      </c>
      <c r="D24" s="6"/>
      <c r="E24" s="6"/>
      <c r="F24" s="20">
        <v>34299.06</v>
      </c>
      <c r="G24" s="20">
        <v>37001.85</v>
      </c>
      <c r="H24" s="20">
        <v>149000</v>
      </c>
      <c r="I24" s="20">
        <v>88145.41</v>
      </c>
      <c r="J24" s="20">
        <v>54318.94</v>
      </c>
      <c r="L24" s="20">
        <v>47448.39</v>
      </c>
      <c r="N24" s="20"/>
      <c r="P24" s="20"/>
      <c r="Q24" s="26"/>
    </row>
    <row r="25" spans="3:18" x14ac:dyDescent="0.25">
      <c r="C25" s="5" t="s">
        <v>13</v>
      </c>
      <c r="D25" s="6"/>
      <c r="E25" s="6"/>
      <c r="F25" s="20"/>
      <c r="G25" s="20"/>
      <c r="H25" s="20"/>
      <c r="J25" s="20"/>
      <c r="N25" s="20"/>
    </row>
    <row r="26" spans="3:18" x14ac:dyDescent="0.25">
      <c r="C26" s="5" t="s">
        <v>14</v>
      </c>
      <c r="D26" s="6">
        <v>2380426</v>
      </c>
      <c r="E26" s="6"/>
      <c r="F26" s="20">
        <v>19470</v>
      </c>
      <c r="G26" s="20">
        <v>91186.9</v>
      </c>
      <c r="H26" s="20">
        <v>58174</v>
      </c>
      <c r="I26" s="20">
        <v>102778</v>
      </c>
      <c r="J26" s="20">
        <v>169330</v>
      </c>
      <c r="K26" s="20">
        <v>39376.199999999997</v>
      </c>
      <c r="L26" s="20">
        <v>117250.79</v>
      </c>
      <c r="N26" s="20"/>
      <c r="O26" s="20"/>
      <c r="P26" s="20"/>
      <c r="Q26" s="26"/>
      <c r="R26" s="21"/>
    </row>
    <row r="27" spans="3:18" x14ac:dyDescent="0.25">
      <c r="C27" s="5" t="s">
        <v>15</v>
      </c>
      <c r="D27" s="6">
        <v>50664</v>
      </c>
      <c r="E27" s="6"/>
      <c r="F27" s="20">
        <v>105976.66</v>
      </c>
      <c r="G27" s="20">
        <v>30621.93</v>
      </c>
      <c r="H27" s="20">
        <v>34662.11</v>
      </c>
      <c r="I27" s="20">
        <v>78213.789999999994</v>
      </c>
      <c r="J27" s="20">
        <v>59138.05</v>
      </c>
      <c r="K27" s="20">
        <v>29363.71</v>
      </c>
      <c r="L27" s="20">
        <v>86122.16</v>
      </c>
      <c r="R27" s="21"/>
    </row>
    <row r="28" spans="3:18" x14ac:dyDescent="0.25">
      <c r="C28" s="5" t="s">
        <v>16</v>
      </c>
      <c r="D28" s="6"/>
      <c r="E28" s="6"/>
      <c r="F28" s="20"/>
      <c r="G28" s="20"/>
      <c r="H28" s="20"/>
      <c r="J28" s="20"/>
      <c r="K28" s="20"/>
      <c r="L28" s="20"/>
      <c r="O28" s="20"/>
      <c r="P28" s="20"/>
      <c r="Q28" s="20"/>
      <c r="R28" s="21"/>
    </row>
    <row r="29" spans="3:18" ht="18.75" x14ac:dyDescent="0.3">
      <c r="C29" s="3" t="s">
        <v>17</v>
      </c>
      <c r="D29" s="19">
        <f>SUM(D30:D38)</f>
        <v>30972172.270000003</v>
      </c>
      <c r="E29" s="4"/>
      <c r="F29" s="22">
        <f t="shared" ref="F29:I29" si="5">SUM(F30:F38)</f>
        <v>1818421.46</v>
      </c>
      <c r="G29" s="22">
        <f t="shared" si="5"/>
        <v>1393244.5599999998</v>
      </c>
      <c r="H29" s="22">
        <f t="shared" si="5"/>
        <v>1254388.1400000001</v>
      </c>
      <c r="I29" s="22">
        <f t="shared" si="5"/>
        <v>4586335.46</v>
      </c>
      <c r="J29" s="22">
        <f>SUM(J30:J38)</f>
        <v>3022965.4</v>
      </c>
      <c r="K29" s="22">
        <f>SUM(K30:K38)</f>
        <v>3078459.79</v>
      </c>
      <c r="L29" s="22">
        <f t="shared" ref="L29:P29" si="6">SUM(L30:L38)</f>
        <v>3193241.17</v>
      </c>
      <c r="M29" s="22">
        <f t="shared" si="6"/>
        <v>0</v>
      </c>
      <c r="N29" s="22">
        <f t="shared" si="6"/>
        <v>0</v>
      </c>
      <c r="O29" s="22">
        <f t="shared" si="6"/>
        <v>0</v>
      </c>
      <c r="P29" s="22">
        <f t="shared" si="6"/>
        <v>0</v>
      </c>
      <c r="Q29" s="22"/>
    </row>
    <row r="30" spans="3:18" x14ac:dyDescent="0.25">
      <c r="C30" s="5" t="s">
        <v>18</v>
      </c>
      <c r="D30" s="6">
        <v>4800000</v>
      </c>
      <c r="E30" s="6"/>
      <c r="F30" s="20">
        <v>381658.6</v>
      </c>
      <c r="G30" s="20">
        <v>369214.04</v>
      </c>
      <c r="H30" s="20">
        <v>316507.53000000003</v>
      </c>
      <c r="I30" s="20">
        <v>868783.4</v>
      </c>
      <c r="J30" s="20">
        <v>457232.92</v>
      </c>
      <c r="K30" s="20">
        <v>434910.16</v>
      </c>
      <c r="L30" s="20">
        <v>328961.19</v>
      </c>
      <c r="N30" s="20"/>
      <c r="O30" s="20"/>
      <c r="P30" s="20"/>
      <c r="Q30" s="20"/>
      <c r="R30" s="21"/>
    </row>
    <row r="31" spans="3:18" x14ac:dyDescent="0.25">
      <c r="C31" s="5" t="s">
        <v>19</v>
      </c>
      <c r="D31" s="6">
        <v>450000</v>
      </c>
      <c r="E31" s="6"/>
      <c r="F31" s="20"/>
      <c r="G31" s="20"/>
      <c r="H31" s="20">
        <v>26550</v>
      </c>
      <c r="J31" s="20"/>
      <c r="L31" s="20"/>
      <c r="N31" s="20"/>
      <c r="Q31" s="20"/>
      <c r="R31" s="21"/>
    </row>
    <row r="32" spans="3:18" x14ac:dyDescent="0.25">
      <c r="C32" s="5" t="s">
        <v>20</v>
      </c>
      <c r="D32" s="6"/>
      <c r="E32" s="6"/>
      <c r="F32" s="20"/>
      <c r="G32" s="20"/>
      <c r="J32" s="20"/>
      <c r="N32" s="20"/>
    </row>
    <row r="33" spans="3:18" x14ac:dyDescent="0.25">
      <c r="C33" s="5" t="s">
        <v>21</v>
      </c>
      <c r="D33" s="6">
        <v>6039897.7999999998</v>
      </c>
      <c r="E33" s="6"/>
      <c r="F33" s="20">
        <v>450978.46</v>
      </c>
      <c r="G33" s="20">
        <v>437473.95</v>
      </c>
      <c r="H33" s="20">
        <v>179957.3</v>
      </c>
      <c r="I33" s="20">
        <v>703822.72</v>
      </c>
      <c r="J33" s="20">
        <v>699315.62</v>
      </c>
      <c r="K33" s="20">
        <v>714554.95</v>
      </c>
      <c r="L33" s="20">
        <v>902484</v>
      </c>
      <c r="N33" s="20"/>
      <c r="O33" s="20"/>
      <c r="P33" s="20"/>
      <c r="Q33" s="20"/>
      <c r="R33" s="21"/>
    </row>
    <row r="34" spans="3:18" x14ac:dyDescent="0.25">
      <c r="C34" s="5" t="s">
        <v>22</v>
      </c>
      <c r="D34" s="6"/>
      <c r="E34" s="6"/>
      <c r="G34" s="20">
        <v>3300</v>
      </c>
      <c r="H34" s="20"/>
      <c r="J34" s="20">
        <v>118496.04</v>
      </c>
      <c r="K34" s="20">
        <v>90682.93</v>
      </c>
      <c r="L34" s="20">
        <v>8088.9</v>
      </c>
      <c r="N34" s="20"/>
      <c r="Q34" s="20"/>
    </row>
    <row r="35" spans="3:18" x14ac:dyDescent="0.25">
      <c r="C35" s="5" t="s">
        <v>23</v>
      </c>
      <c r="D35" s="6"/>
      <c r="E35" s="6"/>
      <c r="F35" s="20"/>
      <c r="G35" s="20">
        <v>375</v>
      </c>
      <c r="H35" s="20"/>
      <c r="I35" s="20"/>
      <c r="J35" s="20"/>
      <c r="N35" s="20"/>
      <c r="R35" s="21"/>
    </row>
    <row r="36" spans="3:18" x14ac:dyDescent="0.25">
      <c r="C36" s="5" t="s">
        <v>24</v>
      </c>
      <c r="D36" s="6">
        <v>6989076</v>
      </c>
      <c r="E36" s="6"/>
      <c r="F36" s="20">
        <v>584769.93999999994</v>
      </c>
      <c r="G36" s="20">
        <v>353175.12</v>
      </c>
      <c r="H36" s="20">
        <v>449006.46</v>
      </c>
      <c r="I36" s="20">
        <v>1399370.6</v>
      </c>
      <c r="J36" s="20">
        <v>490239.44</v>
      </c>
      <c r="K36" s="20">
        <v>932229.96</v>
      </c>
      <c r="L36" s="20">
        <v>705763.36</v>
      </c>
      <c r="N36" s="20"/>
      <c r="O36" s="20"/>
      <c r="P36" s="20"/>
      <c r="Q36" s="20"/>
    </row>
    <row r="37" spans="3:18" x14ac:dyDescent="0.25">
      <c r="C37" s="5" t="s">
        <v>25</v>
      </c>
      <c r="D37" s="6"/>
      <c r="E37" s="6"/>
      <c r="F37" s="20"/>
      <c r="G37" s="20"/>
      <c r="H37" s="20"/>
      <c r="J37" s="20"/>
      <c r="N37" s="20"/>
      <c r="R37" s="21">
        <f>SUM(F37:Q37)</f>
        <v>0</v>
      </c>
    </row>
    <row r="38" spans="3:18" x14ac:dyDescent="0.25">
      <c r="C38" s="5" t="s">
        <v>26</v>
      </c>
      <c r="D38" s="6">
        <v>12693198.470000001</v>
      </c>
      <c r="E38" s="6"/>
      <c r="F38" s="20">
        <v>401014.46</v>
      </c>
      <c r="G38" s="20">
        <v>229706.45</v>
      </c>
      <c r="H38" s="20">
        <v>282366.84999999998</v>
      </c>
      <c r="I38" s="20">
        <v>1614358.74</v>
      </c>
      <c r="J38" s="20">
        <v>1257681.3799999999</v>
      </c>
      <c r="K38" s="20">
        <v>906081.79</v>
      </c>
      <c r="L38" s="20">
        <v>1247943.72</v>
      </c>
      <c r="N38" s="20"/>
      <c r="O38" s="20"/>
      <c r="P38" s="20"/>
      <c r="Q38" s="20"/>
      <c r="R38" s="21"/>
    </row>
    <row r="39" spans="3:18" ht="15.75" x14ac:dyDescent="0.25">
      <c r="C39" s="3" t="s">
        <v>27</v>
      </c>
      <c r="D39" s="4">
        <f>SUM(D40:D44)</f>
        <v>0</v>
      </c>
      <c r="E39" s="4"/>
      <c r="F39" s="22">
        <f>SUM(F40:G47)</f>
        <v>0</v>
      </c>
      <c r="Q39" s="6"/>
    </row>
    <row r="40" spans="3:18" x14ac:dyDescent="0.25">
      <c r="C40" s="5" t="s">
        <v>28</v>
      </c>
      <c r="D40" s="6"/>
      <c r="E40" s="6"/>
      <c r="F40" s="20">
        <v>0</v>
      </c>
      <c r="R40" s="21">
        <f t="shared" ref="R40:R47" si="7">SUM(F40:Q40)</f>
        <v>0</v>
      </c>
    </row>
    <row r="41" spans="3:18" x14ac:dyDescent="0.25">
      <c r="C41" s="5" t="s">
        <v>29</v>
      </c>
      <c r="D41" s="6"/>
      <c r="E41" s="6"/>
      <c r="F41" s="20">
        <v>0</v>
      </c>
      <c r="R41" s="21">
        <f t="shared" si="7"/>
        <v>0</v>
      </c>
    </row>
    <row r="42" spans="3:18" x14ac:dyDescent="0.25">
      <c r="C42" s="5" t="s">
        <v>30</v>
      </c>
      <c r="D42" s="6"/>
      <c r="E42" s="6"/>
      <c r="F42" s="20">
        <v>0</v>
      </c>
      <c r="R42" s="21">
        <f t="shared" si="7"/>
        <v>0</v>
      </c>
    </row>
    <row r="43" spans="3:18" x14ac:dyDescent="0.25">
      <c r="C43" s="5" t="s">
        <v>31</v>
      </c>
      <c r="D43" s="6"/>
      <c r="E43" s="6"/>
      <c r="F43" s="20">
        <v>0</v>
      </c>
      <c r="R43" s="21">
        <f t="shared" si="7"/>
        <v>0</v>
      </c>
    </row>
    <row r="44" spans="3:18" x14ac:dyDescent="0.25">
      <c r="C44" s="5" t="s">
        <v>32</v>
      </c>
      <c r="D44" s="6"/>
      <c r="E44" s="6"/>
      <c r="F44" s="20">
        <v>0</v>
      </c>
      <c r="R44" s="21">
        <f t="shared" si="7"/>
        <v>0</v>
      </c>
    </row>
    <row r="45" spans="3:18" x14ac:dyDescent="0.25">
      <c r="C45" s="5" t="s">
        <v>33</v>
      </c>
      <c r="D45" s="6"/>
      <c r="E45" s="6"/>
      <c r="F45" s="20">
        <v>0</v>
      </c>
      <c r="R45" s="21">
        <f t="shared" si="7"/>
        <v>0</v>
      </c>
    </row>
    <row r="46" spans="3:18" x14ac:dyDescent="0.25">
      <c r="C46" s="5" t="s">
        <v>34</v>
      </c>
      <c r="D46" s="6"/>
      <c r="E46" s="6"/>
      <c r="F46" s="20">
        <v>0</v>
      </c>
      <c r="R46" s="21">
        <f t="shared" si="7"/>
        <v>0</v>
      </c>
    </row>
    <row r="47" spans="3:18" x14ac:dyDescent="0.25">
      <c r="C47" s="5" t="s">
        <v>35</v>
      </c>
      <c r="D47" s="6"/>
      <c r="E47" s="6"/>
      <c r="F47" s="20">
        <v>0</v>
      </c>
      <c r="R47" s="21">
        <f t="shared" si="7"/>
        <v>0</v>
      </c>
    </row>
    <row r="48" spans="3:18" x14ac:dyDescent="0.25">
      <c r="C48" s="3" t="s">
        <v>36</v>
      </c>
      <c r="D48" s="4">
        <f>SUM(D49:D53)</f>
        <v>0</v>
      </c>
      <c r="E48" s="4"/>
      <c r="F48" s="21">
        <f>SUM(F49:G54)</f>
        <v>0</v>
      </c>
    </row>
    <row r="49" spans="3:18" x14ac:dyDescent="0.25">
      <c r="C49" s="5" t="s">
        <v>37</v>
      </c>
      <c r="D49" s="6"/>
      <c r="E49" s="6"/>
    </row>
    <row r="50" spans="3:18" x14ac:dyDescent="0.25">
      <c r="C50" s="5" t="s">
        <v>38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39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40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41</v>
      </c>
      <c r="D53" s="6"/>
      <c r="E53" s="6"/>
      <c r="F53" s="20">
        <v>0</v>
      </c>
      <c r="R53" s="21">
        <f>SUM(F53:Q53)</f>
        <v>0</v>
      </c>
    </row>
    <row r="54" spans="3:18" x14ac:dyDescent="0.25">
      <c r="C54" s="5" t="s">
        <v>42</v>
      </c>
      <c r="D54" s="6"/>
      <c r="E54" s="6"/>
      <c r="F54" s="20">
        <v>0</v>
      </c>
      <c r="R54" s="21">
        <f>SUM(F54:Q54)</f>
        <v>0</v>
      </c>
    </row>
    <row r="55" spans="3:18" ht="18.75" x14ac:dyDescent="0.3">
      <c r="C55" s="3" t="s">
        <v>43</v>
      </c>
      <c r="D55" s="19">
        <f>SUM(D56:D64)</f>
        <v>3726546</v>
      </c>
      <c r="E55" s="4"/>
      <c r="F55" s="22">
        <f>SUM(F56)</f>
        <v>165200</v>
      </c>
      <c r="H55" s="22">
        <f>SUM(H56)</f>
        <v>0</v>
      </c>
      <c r="I55" s="22">
        <v>30680</v>
      </c>
      <c r="J55" s="22">
        <f>SUM(J56:J64)</f>
        <v>0</v>
      </c>
      <c r="K55" s="22">
        <f>SUM(K56:K64)</f>
        <v>300273.02</v>
      </c>
      <c r="L55" s="22">
        <f t="shared" ref="L55:P55" si="8">SUM(L56:L64)</f>
        <v>0</v>
      </c>
      <c r="M55" s="22">
        <f t="shared" si="8"/>
        <v>0</v>
      </c>
      <c r="N55" s="22">
        <f t="shared" si="8"/>
        <v>0</v>
      </c>
      <c r="O55" s="22">
        <f t="shared" si="8"/>
        <v>0</v>
      </c>
      <c r="P55" s="22">
        <f t="shared" si="8"/>
        <v>0</v>
      </c>
      <c r="Q55" s="22"/>
    </row>
    <row r="56" spans="3:18" x14ac:dyDescent="0.25">
      <c r="C56" s="5" t="s">
        <v>44</v>
      </c>
      <c r="D56" s="6">
        <v>1226546</v>
      </c>
      <c r="E56" s="6"/>
      <c r="F56" s="20">
        <v>165200</v>
      </c>
      <c r="H56" s="20"/>
      <c r="I56" s="20"/>
      <c r="K56" s="20">
        <v>171343.08</v>
      </c>
      <c r="L56" s="20"/>
      <c r="N56" s="20"/>
      <c r="P56" s="20"/>
      <c r="R56" s="21"/>
    </row>
    <row r="57" spans="3:18" ht="15.75" x14ac:dyDescent="0.25">
      <c r="C57" s="5" t="s">
        <v>45</v>
      </c>
      <c r="D57" s="6">
        <v>1875000</v>
      </c>
      <c r="E57" s="6"/>
      <c r="F57" s="20">
        <v>0</v>
      </c>
      <c r="I57" s="22"/>
      <c r="R57" s="21">
        <f t="shared" ref="R57:R64" si="9">SUM(F57:Q57)</f>
        <v>0</v>
      </c>
    </row>
    <row r="58" spans="3:18" x14ac:dyDescent="0.25">
      <c r="C58" s="5" t="s">
        <v>46</v>
      </c>
      <c r="D58" s="6">
        <v>625000</v>
      </c>
      <c r="E58" s="6"/>
      <c r="F58" s="20">
        <v>0</v>
      </c>
      <c r="I58" s="20">
        <v>30680</v>
      </c>
      <c r="K58" s="20">
        <v>70991.94</v>
      </c>
      <c r="R58" s="21">
        <f t="shared" si="9"/>
        <v>101671.94</v>
      </c>
    </row>
    <row r="59" spans="3:18" x14ac:dyDescent="0.25">
      <c r="C59" s="5" t="s">
        <v>47</v>
      </c>
      <c r="D59" s="6"/>
      <c r="E59" s="6"/>
      <c r="F59" s="20">
        <v>0</v>
      </c>
      <c r="R59" s="21">
        <f t="shared" si="9"/>
        <v>0</v>
      </c>
    </row>
    <row r="60" spans="3:18" x14ac:dyDescent="0.25">
      <c r="C60" s="5" t="s">
        <v>48</v>
      </c>
      <c r="D60" s="6"/>
      <c r="E60" s="6"/>
      <c r="F60" s="20">
        <v>0</v>
      </c>
      <c r="K60" s="20">
        <v>57938</v>
      </c>
      <c r="R60" s="21">
        <f t="shared" si="9"/>
        <v>57938</v>
      </c>
    </row>
    <row r="61" spans="3:18" x14ac:dyDescent="0.25">
      <c r="C61" s="5" t="s">
        <v>49</v>
      </c>
      <c r="D61" s="6"/>
      <c r="E61" s="6"/>
      <c r="F61" s="20">
        <v>0</v>
      </c>
      <c r="R61" s="21">
        <f t="shared" si="9"/>
        <v>0</v>
      </c>
    </row>
    <row r="62" spans="3:18" x14ac:dyDescent="0.25">
      <c r="C62" s="5" t="s">
        <v>50</v>
      </c>
      <c r="D62" s="6"/>
      <c r="E62" s="6"/>
      <c r="F62" s="20">
        <v>0</v>
      </c>
      <c r="R62" s="21">
        <f t="shared" si="9"/>
        <v>0</v>
      </c>
    </row>
    <row r="63" spans="3:18" x14ac:dyDescent="0.25">
      <c r="C63" s="5" t="s">
        <v>51</v>
      </c>
      <c r="D63" s="6"/>
      <c r="E63" s="6"/>
      <c r="F63" s="20">
        <v>0</v>
      </c>
      <c r="R63" s="21">
        <f t="shared" si="9"/>
        <v>0</v>
      </c>
    </row>
    <row r="64" spans="3:18" x14ac:dyDescent="0.25">
      <c r="C64" s="5" t="s">
        <v>52</v>
      </c>
      <c r="D64" s="6"/>
      <c r="E64" s="6"/>
      <c r="F64" s="20">
        <v>0</v>
      </c>
      <c r="R64" s="21">
        <f t="shared" si="9"/>
        <v>0</v>
      </c>
    </row>
    <row r="65" spans="3:18" ht="15.75" x14ac:dyDescent="0.25">
      <c r="C65" s="3" t="s">
        <v>53</v>
      </c>
      <c r="D65" s="4"/>
      <c r="E65" s="4"/>
      <c r="F65" s="22">
        <f>SUM(F66:G69)</f>
        <v>0</v>
      </c>
    </row>
    <row r="66" spans="3:18" x14ac:dyDescent="0.25">
      <c r="C66" s="5" t="s">
        <v>54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55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56</v>
      </c>
      <c r="D68" s="6"/>
      <c r="E68" s="6"/>
      <c r="F68" s="20">
        <v>0</v>
      </c>
      <c r="R68" s="21">
        <f>SUM(F68:Q68)</f>
        <v>0</v>
      </c>
    </row>
    <row r="69" spans="3:18" x14ac:dyDescent="0.25">
      <c r="C69" s="5" t="s">
        <v>57</v>
      </c>
      <c r="D69" s="6"/>
      <c r="E69" s="6"/>
      <c r="F69" s="20">
        <v>0</v>
      </c>
      <c r="R69" s="21">
        <f>SUM(F69:Q69)</f>
        <v>0</v>
      </c>
    </row>
    <row r="70" spans="3:18" ht="15.75" x14ac:dyDescent="0.25">
      <c r="C70" s="3" t="s">
        <v>58</v>
      </c>
      <c r="D70" s="4"/>
      <c r="E70" s="4"/>
      <c r="F70" s="22">
        <f>SUM(F71:G72)</f>
        <v>0</v>
      </c>
    </row>
    <row r="71" spans="3:18" x14ac:dyDescent="0.25">
      <c r="C71" s="5" t="s">
        <v>59</v>
      </c>
      <c r="D71" s="6"/>
      <c r="E71" s="6"/>
      <c r="F71" s="20">
        <v>0</v>
      </c>
      <c r="R71" s="21">
        <f>SUM(F71:Q71)</f>
        <v>0</v>
      </c>
    </row>
    <row r="72" spans="3:18" x14ac:dyDescent="0.25">
      <c r="C72" s="5" t="s">
        <v>60</v>
      </c>
      <c r="D72" s="6"/>
      <c r="E72" s="6"/>
      <c r="F72" s="20">
        <v>0</v>
      </c>
      <c r="R72" s="21">
        <f>SUM(F72:Q72)</f>
        <v>0</v>
      </c>
    </row>
    <row r="73" spans="3:18" ht="15.75" x14ac:dyDescent="0.25">
      <c r="C73" s="3" t="s">
        <v>61</v>
      </c>
      <c r="D73" s="4"/>
      <c r="E73" s="4"/>
      <c r="F73" s="22">
        <f t="shared" ref="F73:O73" si="10">SUM(F74:F76)</f>
        <v>0</v>
      </c>
      <c r="G73" s="22">
        <f t="shared" si="10"/>
        <v>0</v>
      </c>
      <c r="H73" s="22">
        <f t="shared" si="10"/>
        <v>0</v>
      </c>
      <c r="I73" s="22">
        <f t="shared" si="10"/>
        <v>0</v>
      </c>
      <c r="J73" s="22">
        <f t="shared" si="10"/>
        <v>0</v>
      </c>
      <c r="K73" s="22">
        <f t="shared" si="10"/>
        <v>0</v>
      </c>
      <c r="L73" s="22">
        <f t="shared" si="10"/>
        <v>0</v>
      </c>
      <c r="M73" s="22">
        <f t="shared" si="10"/>
        <v>0</v>
      </c>
      <c r="N73" s="22">
        <f t="shared" si="10"/>
        <v>0</v>
      </c>
      <c r="O73" s="22">
        <f t="shared" si="10"/>
        <v>0</v>
      </c>
      <c r="P73" s="22">
        <f>SUM(P74:P76)</f>
        <v>0</v>
      </c>
      <c r="Q73" s="22">
        <f t="shared" ref="Q73:R73" si="11">SUM(Q74:Q76)</f>
        <v>0</v>
      </c>
      <c r="R73" s="22">
        <f t="shared" si="11"/>
        <v>0</v>
      </c>
    </row>
    <row r="74" spans="3:18" x14ac:dyDescent="0.25">
      <c r="C74" s="5" t="s">
        <v>62</v>
      </c>
      <c r="D74" s="6"/>
      <c r="E74" s="6"/>
    </row>
    <row r="75" spans="3:18" x14ac:dyDescent="0.25">
      <c r="C75" s="5" t="s">
        <v>63</v>
      </c>
      <c r="D75" s="6"/>
      <c r="E75" s="6"/>
    </row>
    <row r="76" spans="3:18" x14ac:dyDescent="0.25">
      <c r="C76" s="5" t="s">
        <v>64</v>
      </c>
      <c r="D76" s="6"/>
      <c r="E76" s="6"/>
      <c r="F76" s="20"/>
      <c r="I76" s="20"/>
      <c r="P76" s="20"/>
      <c r="Q76" s="26"/>
      <c r="R76" s="21"/>
    </row>
    <row r="77" spans="3:18" x14ac:dyDescent="0.25">
      <c r="C77" s="1" t="s">
        <v>69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3:18" x14ac:dyDescent="0.25">
      <c r="C78" s="3" t="s">
        <v>70</v>
      </c>
      <c r="D78" s="4"/>
      <c r="E78" s="4"/>
    </row>
    <row r="79" spans="3:18" x14ac:dyDescent="0.25">
      <c r="C79" s="5" t="s">
        <v>71</v>
      </c>
      <c r="D79" s="6"/>
      <c r="E79" s="6"/>
    </row>
    <row r="80" spans="3:18" x14ac:dyDescent="0.25">
      <c r="C80" s="5" t="s">
        <v>72</v>
      </c>
      <c r="D80" s="6"/>
      <c r="E80" s="6"/>
    </row>
    <row r="81" spans="3:18" x14ac:dyDescent="0.25">
      <c r="C81" s="3" t="s">
        <v>73</v>
      </c>
      <c r="D81" s="4"/>
      <c r="E81" s="4"/>
    </row>
    <row r="82" spans="3:18" x14ac:dyDescent="0.25">
      <c r="C82" s="5" t="s">
        <v>74</v>
      </c>
      <c r="D82" s="6"/>
      <c r="E82" s="6"/>
    </row>
    <row r="83" spans="3:18" x14ac:dyDescent="0.25">
      <c r="C83" s="5" t="s">
        <v>75</v>
      </c>
      <c r="D83" s="6"/>
      <c r="E83" s="6"/>
    </row>
    <row r="84" spans="3:18" x14ac:dyDescent="0.25">
      <c r="C84" s="3" t="s">
        <v>76</v>
      </c>
      <c r="D84" s="4"/>
      <c r="E84" s="4"/>
    </row>
    <row r="85" spans="3:18" ht="30" customHeight="1" x14ac:dyDescent="0.25">
      <c r="C85" s="5" t="s">
        <v>77</v>
      </c>
      <c r="D85" s="6"/>
      <c r="E85" s="6"/>
    </row>
    <row r="86" spans="3:18" ht="21" x14ac:dyDescent="0.35">
      <c r="C86" s="24" t="s">
        <v>65</v>
      </c>
      <c r="D86" s="8">
        <v>326340123.39999998</v>
      </c>
      <c r="E86" s="8"/>
      <c r="F86" s="25">
        <f>F77+F12</f>
        <v>2386995.33</v>
      </c>
      <c r="G86" s="8">
        <f t="shared" ref="G86" si="12">G77+G12</f>
        <v>1832638.6099999999</v>
      </c>
      <c r="H86" s="8">
        <f>H77+H12</f>
        <v>2941755.5700000003</v>
      </c>
      <c r="I86" s="8">
        <f>I77+I12</f>
        <v>5394310.7800000003</v>
      </c>
      <c r="J86" s="8">
        <f>J77+J12</f>
        <v>3581015.41</v>
      </c>
      <c r="K86" s="8">
        <f t="shared" ref="K86" si="13">K77+K12</f>
        <v>3956943.7399999998</v>
      </c>
      <c r="L86" s="8">
        <f>L14</f>
        <v>0</v>
      </c>
      <c r="M86" s="8">
        <f t="shared" ref="M86" si="14">M77+M12</f>
        <v>0</v>
      </c>
      <c r="N86" s="8">
        <f>N77+N12</f>
        <v>0</v>
      </c>
      <c r="O86" s="8">
        <f t="shared" ref="O86:R86" si="15">O77+O12</f>
        <v>0</v>
      </c>
      <c r="P86" s="8">
        <f t="shared" si="15"/>
        <v>0</v>
      </c>
      <c r="Q86" s="8">
        <f t="shared" si="15"/>
        <v>0</v>
      </c>
      <c r="R86" s="8">
        <f t="shared" si="15"/>
        <v>0</v>
      </c>
    </row>
    <row r="87" spans="3:18" ht="15.75" thickBot="1" x14ac:dyDescent="0.3"/>
    <row r="88" spans="3:18" ht="15.75" thickBot="1" x14ac:dyDescent="0.3">
      <c r="C88" s="18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  <c r="E90" s="28"/>
      <c r="F90" s="28"/>
      <c r="G90" s="28"/>
      <c r="H90" s="28"/>
      <c r="I90" s="28"/>
      <c r="J90" s="28"/>
      <c r="K90" s="28"/>
      <c r="L90" s="28"/>
    </row>
    <row r="91" spans="3:18" x14ac:dyDescent="0.25">
      <c r="E91" s="28"/>
      <c r="L91" s="28"/>
    </row>
    <row r="92" spans="3:18" x14ac:dyDescent="0.25">
      <c r="C92" s="27" t="s">
        <v>106</v>
      </c>
      <c r="D92" s="27" t="s">
        <v>111</v>
      </c>
      <c r="E92" s="28"/>
      <c r="L92" s="28"/>
    </row>
    <row r="93" spans="3:18" x14ac:dyDescent="0.25">
      <c r="E93" s="28"/>
      <c r="L93" s="28"/>
    </row>
    <row r="94" spans="3:18" x14ac:dyDescent="0.25">
      <c r="C94" t="s">
        <v>105</v>
      </c>
      <c r="D94" t="s">
        <v>109</v>
      </c>
      <c r="I94" s="28"/>
    </row>
    <row r="95" spans="3:18" x14ac:dyDescent="0.25">
      <c r="C95" t="s">
        <v>104</v>
      </c>
      <c r="D95" t="s">
        <v>108</v>
      </c>
    </row>
    <row r="96" spans="3:18" x14ac:dyDescent="0.25">
      <c r="C96" t="s">
        <v>107</v>
      </c>
      <c r="D96" t="s">
        <v>110</v>
      </c>
    </row>
    <row r="103" spans="3:4" x14ac:dyDescent="0.25">
      <c r="C103" s="27"/>
      <c r="D103" s="27"/>
    </row>
    <row r="206" ht="35.25" customHeight="1" x14ac:dyDescent="0.25"/>
    <row r="207" ht="66" customHeight="1" x14ac:dyDescent="0.25"/>
    <row r="212" spans="1:1" ht="7.5" customHeight="1" x14ac:dyDescent="0.25"/>
    <row r="214" spans="1:1" x14ac:dyDescent="0.25">
      <c r="A214" t="s">
        <v>103</v>
      </c>
    </row>
  </sheetData>
  <mergeCells count="9">
    <mergeCell ref="C10:C11"/>
    <mergeCell ref="D10:D11"/>
    <mergeCell ref="E10:E11"/>
    <mergeCell ref="F10:R10"/>
    <mergeCell ref="C4:R4"/>
    <mergeCell ref="C5:R5"/>
    <mergeCell ref="C6:R6"/>
    <mergeCell ref="C7:R7"/>
    <mergeCell ref="C8:R8"/>
  </mergeCells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7" t="s">
        <v>67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3:17" ht="15.75" x14ac:dyDescent="0.25">
      <c r="C5" s="39" t="s">
        <v>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41" t="s">
        <v>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79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2024-07-04T11:27:04Z</cp:lastPrinted>
  <dcterms:created xsi:type="dcterms:W3CDTF">2021-07-29T18:58:50Z</dcterms:created>
  <dcterms:modified xsi:type="dcterms:W3CDTF">2024-08-21T13:58:31Z</dcterms:modified>
</cp:coreProperties>
</file>